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Jana\Rozpočty\2023\OK Klusáček\Sportovní hala Hodonín\Rozpočty a VV 2023\Rozpočty VV Hala Hodonín - 4.10.2023\"/>
    </mc:Choice>
  </mc:AlternateContent>
  <xr:revisionPtr revIDLastSave="0" documentId="8_{D6B72435-058E-461E-BF7C-4A2A79D2EE2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3_2022 3_2022 Pol" sheetId="12" r:id="rId4"/>
    <sheet name="3_2022 3_2022 P1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'3_2022 3_2022 P1'!$1:$7</definedName>
    <definedName name="_xlnm.Print_Titles" localSheetId="3">'3_2022 3_2022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'3_2022 3_2022 P1'!$A$1:$Y$42</definedName>
    <definedName name="_xlnm.Print_Area" localSheetId="3">'3_2022 3_2022 Pol'!$A$1:$Y$959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3" i="1"/>
  <c r="F43" i="1"/>
  <c r="G42" i="1"/>
  <c r="F42" i="1"/>
  <c r="G41" i="1"/>
  <c r="F41" i="1"/>
  <c r="G39" i="1"/>
  <c r="F39" i="1"/>
  <c r="G41" i="13"/>
  <c r="BA32" i="13"/>
  <c r="BA17" i="13"/>
  <c r="BA14" i="13"/>
  <c r="BA1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6" i="13"/>
  <c r="I16" i="13"/>
  <c r="K16" i="13"/>
  <c r="M16" i="13"/>
  <c r="O16" i="13"/>
  <c r="Q16" i="13"/>
  <c r="V16" i="13"/>
  <c r="G20" i="13"/>
  <c r="M20" i="13" s="1"/>
  <c r="I20" i="13"/>
  <c r="I19" i="13" s="1"/>
  <c r="K20" i="13"/>
  <c r="K19" i="13" s="1"/>
  <c r="O20" i="13"/>
  <c r="Q20" i="13"/>
  <c r="Q19" i="13" s="1"/>
  <c r="V20" i="13"/>
  <c r="V19" i="13" s="1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G19" i="13" s="1"/>
  <c r="I26" i="13"/>
  <c r="K26" i="13"/>
  <c r="O26" i="13"/>
  <c r="O19" i="13" s="1"/>
  <c r="Q26" i="13"/>
  <c r="V26" i="13"/>
  <c r="G28" i="13"/>
  <c r="M28" i="13" s="1"/>
  <c r="I28" i="13"/>
  <c r="K28" i="13"/>
  <c r="O28" i="13"/>
  <c r="Q28" i="13"/>
  <c r="V28" i="13"/>
  <c r="G30" i="13"/>
  <c r="K30" i="13"/>
  <c r="O30" i="13"/>
  <c r="V30" i="13"/>
  <c r="G31" i="13"/>
  <c r="I31" i="13"/>
  <c r="I30" i="13" s="1"/>
  <c r="K31" i="13"/>
  <c r="M31" i="13"/>
  <c r="M30" i="13" s="1"/>
  <c r="O31" i="13"/>
  <c r="Q31" i="13"/>
  <c r="Q30" i="13" s="1"/>
  <c r="V31" i="13"/>
  <c r="G34" i="13"/>
  <c r="K34" i="13"/>
  <c r="O34" i="13"/>
  <c r="V34" i="13"/>
  <c r="G35" i="13"/>
  <c r="I35" i="13"/>
  <c r="I34" i="13" s="1"/>
  <c r="K35" i="13"/>
  <c r="M35" i="13"/>
  <c r="M34" i="13" s="1"/>
  <c r="O35" i="13"/>
  <c r="Q35" i="13"/>
  <c r="Q34" i="13" s="1"/>
  <c r="V35" i="13"/>
  <c r="G37" i="13"/>
  <c r="K37" i="13"/>
  <c r="O37" i="13"/>
  <c r="V37" i="13"/>
  <c r="G38" i="13"/>
  <c r="I38" i="13"/>
  <c r="I37" i="13" s="1"/>
  <c r="K38" i="13"/>
  <c r="M38" i="13"/>
  <c r="M37" i="13" s="1"/>
  <c r="O38" i="13"/>
  <c r="Q38" i="13"/>
  <c r="Q37" i="13" s="1"/>
  <c r="V38" i="13"/>
  <c r="AE41" i="13"/>
  <c r="G958" i="12"/>
  <c r="BA942" i="12"/>
  <c r="BA939" i="12"/>
  <c r="BA929" i="12"/>
  <c r="BA926" i="12"/>
  <c r="BA923" i="12"/>
  <c r="BA920" i="12"/>
  <c r="BA917" i="12"/>
  <c r="BA892" i="12"/>
  <c r="BA779" i="12"/>
  <c r="BA706" i="12"/>
  <c r="BA190" i="12"/>
  <c r="BA186" i="12"/>
  <c r="BA121" i="12"/>
  <c r="BA91" i="12"/>
  <c r="BA81" i="12"/>
  <c r="BA76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9" i="12"/>
  <c r="I19" i="12"/>
  <c r="K19" i="12"/>
  <c r="M19" i="12"/>
  <c r="O19" i="12"/>
  <c r="Q19" i="12"/>
  <c r="V19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4" i="12"/>
  <c r="I34" i="12"/>
  <c r="K34" i="12"/>
  <c r="M34" i="12"/>
  <c r="O34" i="12"/>
  <c r="Q34" i="12"/>
  <c r="V34" i="12"/>
  <c r="K41" i="12"/>
  <c r="V41" i="12"/>
  <c r="G42" i="12"/>
  <c r="G41" i="12" s="1"/>
  <c r="I42" i="12"/>
  <c r="I41" i="12" s="1"/>
  <c r="K42" i="12"/>
  <c r="M42" i="12"/>
  <c r="M41" i="12" s="1"/>
  <c r="O42" i="12"/>
  <c r="O41" i="12" s="1"/>
  <c r="Q42" i="12"/>
  <c r="Q41" i="12" s="1"/>
  <c r="V42" i="12"/>
  <c r="G47" i="12"/>
  <c r="O47" i="12"/>
  <c r="G48" i="12"/>
  <c r="I48" i="12"/>
  <c r="I47" i="12" s="1"/>
  <c r="K48" i="12"/>
  <c r="M48" i="12"/>
  <c r="M47" i="12" s="1"/>
  <c r="O48" i="12"/>
  <c r="Q48" i="12"/>
  <c r="Q47" i="12" s="1"/>
  <c r="V48" i="12"/>
  <c r="G52" i="12"/>
  <c r="I52" i="12"/>
  <c r="K52" i="12"/>
  <c r="M52" i="12"/>
  <c r="O52" i="12"/>
  <c r="Q52" i="12"/>
  <c r="V52" i="12"/>
  <c r="G56" i="12"/>
  <c r="I56" i="12"/>
  <c r="I55" i="12" s="1"/>
  <c r="K56" i="12"/>
  <c r="K55" i="12" s="1"/>
  <c r="O56" i="12"/>
  <c r="O55" i="12" s="1"/>
  <c r="Q56" i="12"/>
  <c r="Q55" i="12" s="1"/>
  <c r="V56" i="12"/>
  <c r="V55" i="12" s="1"/>
  <c r="I60" i="12"/>
  <c r="G61" i="12"/>
  <c r="I61" i="12"/>
  <c r="K61" i="12"/>
  <c r="K60" i="12" s="1"/>
  <c r="M61" i="12"/>
  <c r="O61" i="12"/>
  <c r="Q61" i="12"/>
  <c r="V61" i="12"/>
  <c r="V60" i="12" s="1"/>
  <c r="G68" i="12"/>
  <c r="I68" i="12"/>
  <c r="K68" i="12"/>
  <c r="M68" i="12"/>
  <c r="O68" i="12"/>
  <c r="Q68" i="12"/>
  <c r="V68" i="12"/>
  <c r="G75" i="12"/>
  <c r="M75" i="12" s="1"/>
  <c r="I75" i="12"/>
  <c r="K75" i="12"/>
  <c r="O75" i="12"/>
  <c r="Q75" i="12"/>
  <c r="V75" i="12"/>
  <c r="G80" i="12"/>
  <c r="I80" i="12"/>
  <c r="K80" i="12"/>
  <c r="M80" i="12"/>
  <c r="O80" i="12"/>
  <c r="Q80" i="12"/>
  <c r="Q60" i="12" s="1"/>
  <c r="V80" i="12"/>
  <c r="G85" i="12"/>
  <c r="I85" i="12"/>
  <c r="K85" i="12"/>
  <c r="M85" i="12"/>
  <c r="O85" i="12"/>
  <c r="Q85" i="12"/>
  <c r="V85" i="12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102" i="12"/>
  <c r="I102" i="12"/>
  <c r="O102" i="12"/>
  <c r="Q102" i="12"/>
  <c r="G103" i="12"/>
  <c r="I103" i="12"/>
  <c r="K103" i="12"/>
  <c r="K102" i="12" s="1"/>
  <c r="M103" i="12"/>
  <c r="M102" i="12" s="1"/>
  <c r="O103" i="12"/>
  <c r="Q103" i="12"/>
  <c r="V103" i="12"/>
  <c r="V102" i="12" s="1"/>
  <c r="G112" i="12"/>
  <c r="I112" i="12"/>
  <c r="K112" i="12"/>
  <c r="O112" i="12"/>
  <c r="O111" i="12" s="1"/>
  <c r="Q112" i="12"/>
  <c r="V112" i="12"/>
  <c r="G120" i="12"/>
  <c r="M120" i="12" s="1"/>
  <c r="I120" i="12"/>
  <c r="K120" i="12"/>
  <c r="O120" i="12"/>
  <c r="Q120" i="12"/>
  <c r="V120" i="12"/>
  <c r="V111" i="12" s="1"/>
  <c r="G127" i="12"/>
  <c r="I127" i="12"/>
  <c r="K127" i="12"/>
  <c r="M127" i="12"/>
  <c r="O127" i="12"/>
  <c r="Q127" i="12"/>
  <c r="V127" i="12"/>
  <c r="G131" i="12"/>
  <c r="I131" i="12"/>
  <c r="K131" i="12"/>
  <c r="M131" i="12"/>
  <c r="O131" i="12"/>
  <c r="Q131" i="12"/>
  <c r="V131" i="12"/>
  <c r="G135" i="12"/>
  <c r="M135" i="12" s="1"/>
  <c r="I135" i="12"/>
  <c r="K135" i="12"/>
  <c r="O135" i="12"/>
  <c r="Q135" i="12"/>
  <c r="V135" i="12"/>
  <c r="G139" i="12"/>
  <c r="M139" i="12" s="1"/>
  <c r="I139" i="12"/>
  <c r="K139" i="12"/>
  <c r="O139" i="12"/>
  <c r="Q139" i="12"/>
  <c r="V139" i="12"/>
  <c r="V144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4" i="12"/>
  <c r="M154" i="12" s="1"/>
  <c r="I154" i="12"/>
  <c r="K154" i="12"/>
  <c r="O154" i="12"/>
  <c r="Q154" i="12"/>
  <c r="V154" i="12"/>
  <c r="G157" i="12"/>
  <c r="I157" i="12"/>
  <c r="K157" i="12"/>
  <c r="K144" i="12" s="1"/>
  <c r="M157" i="12"/>
  <c r="O157" i="12"/>
  <c r="Q157" i="12"/>
  <c r="V157" i="12"/>
  <c r="G160" i="12"/>
  <c r="I160" i="12"/>
  <c r="K160" i="12"/>
  <c r="M160" i="12"/>
  <c r="O160" i="12"/>
  <c r="Q160" i="12"/>
  <c r="V160" i="12"/>
  <c r="G164" i="12"/>
  <c r="M164" i="12" s="1"/>
  <c r="I164" i="12"/>
  <c r="K164" i="12"/>
  <c r="O164" i="12"/>
  <c r="Q164" i="12"/>
  <c r="V164" i="12"/>
  <c r="G167" i="12"/>
  <c r="I167" i="12"/>
  <c r="K167" i="12"/>
  <c r="M167" i="12"/>
  <c r="O167" i="12"/>
  <c r="Q167" i="12"/>
  <c r="V167" i="12"/>
  <c r="G171" i="12"/>
  <c r="I171" i="12"/>
  <c r="K171" i="12"/>
  <c r="M171" i="12"/>
  <c r="O171" i="12"/>
  <c r="Q171" i="12"/>
  <c r="V171" i="12"/>
  <c r="G174" i="12"/>
  <c r="I174" i="12"/>
  <c r="K174" i="12"/>
  <c r="M174" i="12"/>
  <c r="O174" i="12"/>
  <c r="Q174" i="12"/>
  <c r="V174" i="12"/>
  <c r="G177" i="12"/>
  <c r="M177" i="12" s="1"/>
  <c r="I177" i="12"/>
  <c r="K177" i="12"/>
  <c r="O177" i="12"/>
  <c r="Q177" i="12"/>
  <c r="V177" i="12"/>
  <c r="G180" i="12"/>
  <c r="I180" i="12"/>
  <c r="K180" i="12"/>
  <c r="M180" i="12"/>
  <c r="O180" i="12"/>
  <c r="Q180" i="12"/>
  <c r="V180" i="12"/>
  <c r="K184" i="12"/>
  <c r="V184" i="12"/>
  <c r="G185" i="12"/>
  <c r="G184" i="12" s="1"/>
  <c r="I185" i="12"/>
  <c r="I184" i="12" s="1"/>
  <c r="K185" i="12"/>
  <c r="M185" i="12"/>
  <c r="O185" i="12"/>
  <c r="O184" i="12" s="1"/>
  <c r="Q185" i="12"/>
  <c r="Q184" i="12" s="1"/>
  <c r="V185" i="12"/>
  <c r="G189" i="12"/>
  <c r="M189" i="12" s="1"/>
  <c r="I189" i="12"/>
  <c r="K189" i="12"/>
  <c r="O189" i="12"/>
  <c r="Q189" i="12"/>
  <c r="V189" i="12"/>
  <c r="I194" i="12"/>
  <c r="Q194" i="12"/>
  <c r="G195" i="12"/>
  <c r="G194" i="12" s="1"/>
  <c r="I195" i="12"/>
  <c r="K195" i="12"/>
  <c r="K194" i="12" s="1"/>
  <c r="M195" i="12"/>
  <c r="M194" i="12" s="1"/>
  <c r="O195" i="12"/>
  <c r="O194" i="12" s="1"/>
  <c r="Q195" i="12"/>
  <c r="V195" i="12"/>
  <c r="V194" i="12" s="1"/>
  <c r="G200" i="12"/>
  <c r="I200" i="12"/>
  <c r="I199" i="12" s="1"/>
  <c r="K200" i="12"/>
  <c r="O200" i="12"/>
  <c r="O199" i="12" s="1"/>
  <c r="Q200" i="12"/>
  <c r="V200" i="12"/>
  <c r="V199" i="12" s="1"/>
  <c r="G203" i="12"/>
  <c r="I203" i="12"/>
  <c r="K203" i="12"/>
  <c r="M203" i="12"/>
  <c r="O203" i="12"/>
  <c r="Q203" i="12"/>
  <c r="V203" i="12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I213" i="12"/>
  <c r="K213" i="12"/>
  <c r="M213" i="12"/>
  <c r="O213" i="12"/>
  <c r="Q213" i="12"/>
  <c r="V213" i="12"/>
  <c r="K215" i="12"/>
  <c r="V215" i="12"/>
  <c r="G216" i="12"/>
  <c r="G215" i="12" s="1"/>
  <c r="I216" i="12"/>
  <c r="I215" i="12" s="1"/>
  <c r="K216" i="12"/>
  <c r="M216" i="12"/>
  <c r="M215" i="12" s="1"/>
  <c r="O216" i="12"/>
  <c r="O215" i="12" s="1"/>
  <c r="Q216" i="12"/>
  <c r="Q215" i="12" s="1"/>
  <c r="V216" i="12"/>
  <c r="G219" i="12"/>
  <c r="O219" i="12"/>
  <c r="G220" i="12"/>
  <c r="I220" i="12"/>
  <c r="I219" i="12" s="1"/>
  <c r="K220" i="12"/>
  <c r="K219" i="12" s="1"/>
  <c r="M220" i="12"/>
  <c r="M219" i="12" s="1"/>
  <c r="O220" i="12"/>
  <c r="Q220" i="12"/>
  <c r="Q219" i="12" s="1"/>
  <c r="V220" i="12"/>
  <c r="V219" i="12" s="1"/>
  <c r="G226" i="12"/>
  <c r="I226" i="12"/>
  <c r="K226" i="12"/>
  <c r="M226" i="12"/>
  <c r="O226" i="12"/>
  <c r="Q226" i="12"/>
  <c r="V226" i="12"/>
  <c r="G233" i="12"/>
  <c r="I233" i="12"/>
  <c r="K233" i="12"/>
  <c r="M233" i="12"/>
  <c r="O233" i="12"/>
  <c r="Q233" i="12"/>
  <c r="V233" i="12"/>
  <c r="G237" i="12"/>
  <c r="M237" i="12" s="1"/>
  <c r="I237" i="12"/>
  <c r="K237" i="12"/>
  <c r="O237" i="12"/>
  <c r="Q237" i="12"/>
  <c r="V237" i="12"/>
  <c r="G243" i="12"/>
  <c r="I243" i="12"/>
  <c r="K243" i="12"/>
  <c r="M243" i="12"/>
  <c r="O243" i="12"/>
  <c r="Q243" i="12"/>
  <c r="V243" i="12"/>
  <c r="G249" i="12"/>
  <c r="I249" i="12"/>
  <c r="K249" i="12"/>
  <c r="M249" i="12"/>
  <c r="O249" i="12"/>
  <c r="Q249" i="12"/>
  <c r="V249" i="12"/>
  <c r="G253" i="12"/>
  <c r="M253" i="12" s="1"/>
  <c r="I253" i="12"/>
  <c r="K253" i="12"/>
  <c r="O253" i="12"/>
  <c r="O236" i="12" s="1"/>
  <c r="Q253" i="12"/>
  <c r="V253" i="12"/>
  <c r="G257" i="12"/>
  <c r="I257" i="12"/>
  <c r="K257" i="12"/>
  <c r="M257" i="12"/>
  <c r="O257" i="12"/>
  <c r="Q257" i="12"/>
  <c r="V257" i="12"/>
  <c r="G261" i="12"/>
  <c r="I261" i="12"/>
  <c r="K261" i="12"/>
  <c r="M261" i="12"/>
  <c r="O261" i="12"/>
  <c r="Q261" i="12"/>
  <c r="V261" i="12"/>
  <c r="G267" i="12"/>
  <c r="I267" i="12"/>
  <c r="K267" i="12"/>
  <c r="M267" i="12"/>
  <c r="O267" i="12"/>
  <c r="Q267" i="12"/>
  <c r="V267" i="12"/>
  <c r="G273" i="12"/>
  <c r="M273" i="12" s="1"/>
  <c r="I273" i="12"/>
  <c r="K273" i="12"/>
  <c r="O273" i="12"/>
  <c r="Q273" i="12"/>
  <c r="V273" i="12"/>
  <c r="G279" i="12"/>
  <c r="I279" i="12"/>
  <c r="K279" i="12"/>
  <c r="M279" i="12"/>
  <c r="O279" i="12"/>
  <c r="Q279" i="12"/>
  <c r="V279" i="12"/>
  <c r="G285" i="12"/>
  <c r="I285" i="12"/>
  <c r="K285" i="12"/>
  <c r="M285" i="12"/>
  <c r="O285" i="12"/>
  <c r="Q285" i="12"/>
  <c r="V285" i="12"/>
  <c r="G291" i="12"/>
  <c r="I291" i="12"/>
  <c r="K291" i="12"/>
  <c r="M291" i="12"/>
  <c r="O291" i="12"/>
  <c r="Q291" i="12"/>
  <c r="V291" i="12"/>
  <c r="G301" i="12"/>
  <c r="M301" i="12" s="1"/>
  <c r="I301" i="12"/>
  <c r="K301" i="12"/>
  <c r="O301" i="12"/>
  <c r="Q301" i="12"/>
  <c r="V301" i="12"/>
  <c r="G305" i="12"/>
  <c r="I305" i="12"/>
  <c r="K305" i="12"/>
  <c r="M305" i="12"/>
  <c r="O305" i="12"/>
  <c r="Q305" i="12"/>
  <c r="V305" i="12"/>
  <c r="G310" i="12"/>
  <c r="I310" i="12"/>
  <c r="K310" i="12"/>
  <c r="M310" i="12"/>
  <c r="O310" i="12"/>
  <c r="Q310" i="12"/>
  <c r="V310" i="12"/>
  <c r="G314" i="12"/>
  <c r="I314" i="12"/>
  <c r="K314" i="12"/>
  <c r="M314" i="12"/>
  <c r="O314" i="12"/>
  <c r="Q314" i="12"/>
  <c r="V314" i="12"/>
  <c r="G319" i="12"/>
  <c r="M319" i="12" s="1"/>
  <c r="I319" i="12"/>
  <c r="K319" i="12"/>
  <c r="O319" i="12"/>
  <c r="Q319" i="12"/>
  <c r="V319" i="12"/>
  <c r="G323" i="12"/>
  <c r="I323" i="12"/>
  <c r="K323" i="12"/>
  <c r="M323" i="12"/>
  <c r="O323" i="12"/>
  <c r="Q323" i="12"/>
  <c r="V323" i="12"/>
  <c r="G328" i="12"/>
  <c r="I328" i="12"/>
  <c r="K328" i="12"/>
  <c r="M328" i="12"/>
  <c r="O328" i="12"/>
  <c r="Q328" i="12"/>
  <c r="V328" i="12"/>
  <c r="G333" i="12"/>
  <c r="I333" i="12"/>
  <c r="K333" i="12"/>
  <c r="M333" i="12"/>
  <c r="O333" i="12"/>
  <c r="Q333" i="12"/>
  <c r="V333" i="12"/>
  <c r="G338" i="12"/>
  <c r="M338" i="12" s="1"/>
  <c r="I338" i="12"/>
  <c r="K338" i="12"/>
  <c r="O338" i="12"/>
  <c r="Q338" i="12"/>
  <c r="V338" i="12"/>
  <c r="G347" i="12"/>
  <c r="I347" i="12"/>
  <c r="K347" i="12"/>
  <c r="M347" i="12"/>
  <c r="O347" i="12"/>
  <c r="Q347" i="12"/>
  <c r="V347" i="12"/>
  <c r="G351" i="12"/>
  <c r="I351" i="12"/>
  <c r="K351" i="12"/>
  <c r="M351" i="12"/>
  <c r="O351" i="12"/>
  <c r="Q351" i="12"/>
  <c r="V351" i="12"/>
  <c r="G355" i="12"/>
  <c r="I355" i="12"/>
  <c r="K355" i="12"/>
  <c r="M355" i="12"/>
  <c r="O355" i="12"/>
  <c r="Q355" i="12"/>
  <c r="V355" i="12"/>
  <c r="G358" i="12"/>
  <c r="G359" i="12"/>
  <c r="M359" i="12" s="1"/>
  <c r="I359" i="12"/>
  <c r="K359" i="12"/>
  <c r="K358" i="12" s="1"/>
  <c r="O359" i="12"/>
  <c r="Q359" i="12"/>
  <c r="V359" i="12"/>
  <c r="G364" i="12"/>
  <c r="I364" i="12"/>
  <c r="K364" i="12"/>
  <c r="M364" i="12"/>
  <c r="O364" i="12"/>
  <c r="Q364" i="12"/>
  <c r="V364" i="12"/>
  <c r="G370" i="12"/>
  <c r="I370" i="12"/>
  <c r="K370" i="12"/>
  <c r="M370" i="12"/>
  <c r="O370" i="12"/>
  <c r="Q370" i="12"/>
  <c r="V370" i="12"/>
  <c r="G374" i="12"/>
  <c r="M374" i="12" s="1"/>
  <c r="I374" i="12"/>
  <c r="K374" i="12"/>
  <c r="O374" i="12"/>
  <c r="O358" i="12" s="1"/>
  <c r="Q374" i="12"/>
  <c r="V374" i="12"/>
  <c r="G380" i="12"/>
  <c r="I380" i="12"/>
  <c r="K380" i="12"/>
  <c r="M380" i="12"/>
  <c r="O380" i="12"/>
  <c r="Q380" i="12"/>
  <c r="V380" i="12"/>
  <c r="G384" i="12"/>
  <c r="I384" i="12"/>
  <c r="K384" i="12"/>
  <c r="M384" i="12"/>
  <c r="O384" i="12"/>
  <c r="Q384" i="12"/>
  <c r="V384" i="12"/>
  <c r="G391" i="12"/>
  <c r="I391" i="12"/>
  <c r="K391" i="12"/>
  <c r="M391" i="12"/>
  <c r="O391" i="12"/>
  <c r="Q391" i="12"/>
  <c r="V391" i="12"/>
  <c r="G396" i="12"/>
  <c r="M396" i="12" s="1"/>
  <c r="I396" i="12"/>
  <c r="K396" i="12"/>
  <c r="O396" i="12"/>
  <c r="Q396" i="12"/>
  <c r="V396" i="12"/>
  <c r="G400" i="12"/>
  <c r="M400" i="12" s="1"/>
  <c r="I400" i="12"/>
  <c r="K400" i="12"/>
  <c r="O400" i="12"/>
  <c r="Q400" i="12"/>
  <c r="V400" i="12"/>
  <c r="G404" i="12"/>
  <c r="I404" i="12"/>
  <c r="K404" i="12"/>
  <c r="M404" i="12"/>
  <c r="O404" i="12"/>
  <c r="Q404" i="12"/>
  <c r="V404" i="12"/>
  <c r="G411" i="12"/>
  <c r="I411" i="12"/>
  <c r="K411" i="12"/>
  <c r="M411" i="12"/>
  <c r="O411" i="12"/>
  <c r="Q411" i="12"/>
  <c r="V411" i="12"/>
  <c r="G415" i="12"/>
  <c r="M415" i="12" s="1"/>
  <c r="I415" i="12"/>
  <c r="K415" i="12"/>
  <c r="O415" i="12"/>
  <c r="Q415" i="12"/>
  <c r="V415" i="12"/>
  <c r="G420" i="12"/>
  <c r="I420" i="12"/>
  <c r="K420" i="12"/>
  <c r="M420" i="12"/>
  <c r="O420" i="12"/>
  <c r="Q420" i="12"/>
  <c r="V420" i="12"/>
  <c r="G424" i="12"/>
  <c r="I424" i="12"/>
  <c r="K424" i="12"/>
  <c r="M424" i="12"/>
  <c r="O424" i="12"/>
  <c r="Q424" i="12"/>
  <c r="V424" i="12"/>
  <c r="G428" i="12"/>
  <c r="I428" i="12"/>
  <c r="K428" i="12"/>
  <c r="M428" i="12"/>
  <c r="O428" i="12"/>
  <c r="Q428" i="12"/>
  <c r="V428" i="12"/>
  <c r="G432" i="12"/>
  <c r="M432" i="12" s="1"/>
  <c r="I432" i="12"/>
  <c r="K432" i="12"/>
  <c r="O432" i="12"/>
  <c r="Q432" i="12"/>
  <c r="V432" i="12"/>
  <c r="I435" i="12"/>
  <c r="G436" i="12"/>
  <c r="I436" i="12"/>
  <c r="K436" i="12"/>
  <c r="M436" i="12"/>
  <c r="O436" i="12"/>
  <c r="Q436" i="12"/>
  <c r="V436" i="12"/>
  <c r="G440" i="12"/>
  <c r="I440" i="12"/>
  <c r="K440" i="12"/>
  <c r="M440" i="12"/>
  <c r="O440" i="12"/>
  <c r="Q440" i="12"/>
  <c r="V440" i="12"/>
  <c r="G444" i="12"/>
  <c r="M444" i="12" s="1"/>
  <c r="I444" i="12"/>
  <c r="K444" i="12"/>
  <c r="O444" i="12"/>
  <c r="Q444" i="12"/>
  <c r="V444" i="12"/>
  <c r="G450" i="12"/>
  <c r="M450" i="12" s="1"/>
  <c r="I450" i="12"/>
  <c r="K450" i="12"/>
  <c r="O450" i="12"/>
  <c r="Q450" i="12"/>
  <c r="Q435" i="12" s="1"/>
  <c r="V450" i="12"/>
  <c r="G456" i="12"/>
  <c r="I456" i="12"/>
  <c r="K456" i="12"/>
  <c r="M456" i="12"/>
  <c r="O456" i="12"/>
  <c r="Q456" i="12"/>
  <c r="V456" i="12"/>
  <c r="G459" i="12"/>
  <c r="I459" i="12"/>
  <c r="K459" i="12"/>
  <c r="M459" i="12"/>
  <c r="O459" i="12"/>
  <c r="Q459" i="12"/>
  <c r="V459" i="12"/>
  <c r="G464" i="12"/>
  <c r="M464" i="12" s="1"/>
  <c r="I464" i="12"/>
  <c r="K464" i="12"/>
  <c r="O464" i="12"/>
  <c r="Q464" i="12"/>
  <c r="V464" i="12"/>
  <c r="G468" i="12"/>
  <c r="M468" i="12" s="1"/>
  <c r="I468" i="12"/>
  <c r="K468" i="12"/>
  <c r="O468" i="12"/>
  <c r="Q468" i="12"/>
  <c r="V468" i="12"/>
  <c r="G472" i="12"/>
  <c r="I472" i="12"/>
  <c r="K472" i="12"/>
  <c r="M472" i="12"/>
  <c r="O472" i="12"/>
  <c r="Q472" i="12"/>
  <c r="V472" i="12"/>
  <c r="G476" i="12"/>
  <c r="I476" i="12"/>
  <c r="K476" i="12"/>
  <c r="M476" i="12"/>
  <c r="O476" i="12"/>
  <c r="Q476" i="12"/>
  <c r="V476" i="12"/>
  <c r="G480" i="12"/>
  <c r="M480" i="12" s="1"/>
  <c r="I480" i="12"/>
  <c r="K480" i="12"/>
  <c r="O480" i="12"/>
  <c r="Q480" i="12"/>
  <c r="V480" i="12"/>
  <c r="G484" i="12"/>
  <c r="M484" i="12" s="1"/>
  <c r="I484" i="12"/>
  <c r="K484" i="12"/>
  <c r="O484" i="12"/>
  <c r="Q484" i="12"/>
  <c r="V484" i="12"/>
  <c r="G488" i="12"/>
  <c r="I488" i="12"/>
  <c r="K488" i="12"/>
  <c r="M488" i="12"/>
  <c r="O488" i="12"/>
  <c r="Q488" i="12"/>
  <c r="V488" i="12"/>
  <c r="G491" i="12"/>
  <c r="M491" i="12" s="1"/>
  <c r="I491" i="12"/>
  <c r="K491" i="12"/>
  <c r="O491" i="12"/>
  <c r="Q491" i="12"/>
  <c r="V491" i="12"/>
  <c r="G494" i="12"/>
  <c r="I494" i="12"/>
  <c r="K494" i="12"/>
  <c r="M494" i="12"/>
  <c r="O494" i="12"/>
  <c r="Q494" i="12"/>
  <c r="V494" i="12"/>
  <c r="G498" i="12"/>
  <c r="I498" i="12"/>
  <c r="K498" i="12"/>
  <c r="K487" i="12" s="1"/>
  <c r="M498" i="12"/>
  <c r="O498" i="12"/>
  <c r="Q498" i="12"/>
  <c r="V498" i="12"/>
  <c r="V487" i="12" s="1"/>
  <c r="G502" i="12"/>
  <c r="I502" i="12"/>
  <c r="K502" i="12"/>
  <c r="M502" i="12"/>
  <c r="O502" i="12"/>
  <c r="Q502" i="12"/>
  <c r="V502" i="12"/>
  <c r="G505" i="12"/>
  <c r="M505" i="12" s="1"/>
  <c r="I505" i="12"/>
  <c r="K505" i="12"/>
  <c r="O505" i="12"/>
  <c r="Q505" i="12"/>
  <c r="V505" i="12"/>
  <c r="G511" i="12"/>
  <c r="I511" i="12"/>
  <c r="K511" i="12"/>
  <c r="M511" i="12"/>
  <c r="O511" i="12"/>
  <c r="Q511" i="12"/>
  <c r="V511" i="12"/>
  <c r="G515" i="12"/>
  <c r="I515" i="12"/>
  <c r="K515" i="12"/>
  <c r="M515" i="12"/>
  <c r="O515" i="12"/>
  <c r="Q515" i="12"/>
  <c r="V515" i="12"/>
  <c r="G521" i="12"/>
  <c r="I521" i="12"/>
  <c r="K521" i="12"/>
  <c r="M521" i="12"/>
  <c r="O521" i="12"/>
  <c r="Q521" i="12"/>
  <c r="V521" i="12"/>
  <c r="G525" i="12"/>
  <c r="M525" i="12" s="1"/>
  <c r="I525" i="12"/>
  <c r="K525" i="12"/>
  <c r="O525" i="12"/>
  <c r="Q525" i="12"/>
  <c r="V525" i="12"/>
  <c r="G531" i="12"/>
  <c r="I531" i="12"/>
  <c r="K531" i="12"/>
  <c r="M531" i="12"/>
  <c r="O531" i="12"/>
  <c r="Q531" i="12"/>
  <c r="V531" i="12"/>
  <c r="G538" i="12"/>
  <c r="I538" i="12"/>
  <c r="K538" i="12"/>
  <c r="M538" i="12"/>
  <c r="O538" i="12"/>
  <c r="Q538" i="12"/>
  <c r="V538" i="12"/>
  <c r="G543" i="12"/>
  <c r="I543" i="12"/>
  <c r="K543" i="12"/>
  <c r="M543" i="12"/>
  <c r="O543" i="12"/>
  <c r="Q543" i="12"/>
  <c r="V543" i="12"/>
  <c r="G550" i="12"/>
  <c r="M550" i="12" s="1"/>
  <c r="I550" i="12"/>
  <c r="K550" i="12"/>
  <c r="O550" i="12"/>
  <c r="Q550" i="12"/>
  <c r="V550" i="12"/>
  <c r="G554" i="12"/>
  <c r="I554" i="12"/>
  <c r="K554" i="12"/>
  <c r="M554" i="12"/>
  <c r="O554" i="12"/>
  <c r="Q554" i="12"/>
  <c r="V554" i="12"/>
  <c r="G557" i="12"/>
  <c r="I557" i="12"/>
  <c r="K557" i="12"/>
  <c r="M557" i="12"/>
  <c r="O557" i="12"/>
  <c r="Q557" i="12"/>
  <c r="V557" i="12"/>
  <c r="G566" i="12"/>
  <c r="I566" i="12"/>
  <c r="K566" i="12"/>
  <c r="O566" i="12"/>
  <c r="Q566" i="12"/>
  <c r="V566" i="12"/>
  <c r="G571" i="12"/>
  <c r="I571" i="12"/>
  <c r="K571" i="12"/>
  <c r="M571" i="12"/>
  <c r="O571" i="12"/>
  <c r="Q571" i="12"/>
  <c r="V571" i="12"/>
  <c r="G576" i="12"/>
  <c r="I576" i="12"/>
  <c r="K576" i="12"/>
  <c r="M576" i="12"/>
  <c r="O576" i="12"/>
  <c r="Q576" i="12"/>
  <c r="V576" i="12"/>
  <c r="G581" i="12"/>
  <c r="I581" i="12"/>
  <c r="K581" i="12"/>
  <c r="M581" i="12"/>
  <c r="O581" i="12"/>
  <c r="Q581" i="12"/>
  <c r="V581" i="12"/>
  <c r="G585" i="12"/>
  <c r="M585" i="12" s="1"/>
  <c r="I585" i="12"/>
  <c r="K585" i="12"/>
  <c r="O585" i="12"/>
  <c r="Q585" i="12"/>
  <c r="V585" i="12"/>
  <c r="G589" i="12"/>
  <c r="I589" i="12"/>
  <c r="K589" i="12"/>
  <c r="M589" i="12"/>
  <c r="O589" i="12"/>
  <c r="Q589" i="12"/>
  <c r="V589" i="12"/>
  <c r="G592" i="12"/>
  <c r="I592" i="12"/>
  <c r="K592" i="12"/>
  <c r="M592" i="12"/>
  <c r="O592" i="12"/>
  <c r="Q592" i="12"/>
  <c r="V592" i="12"/>
  <c r="G595" i="12"/>
  <c r="I595" i="12"/>
  <c r="K595" i="12"/>
  <c r="M595" i="12"/>
  <c r="O595" i="12"/>
  <c r="Q595" i="12"/>
  <c r="V595" i="12"/>
  <c r="G599" i="12"/>
  <c r="M599" i="12" s="1"/>
  <c r="I599" i="12"/>
  <c r="K599" i="12"/>
  <c r="O599" i="12"/>
  <c r="Q599" i="12"/>
  <c r="V599" i="12"/>
  <c r="G602" i="12"/>
  <c r="I602" i="12"/>
  <c r="K602" i="12"/>
  <c r="M602" i="12"/>
  <c r="O602" i="12"/>
  <c r="Q602" i="12"/>
  <c r="V602" i="12"/>
  <c r="G605" i="12"/>
  <c r="I605" i="12"/>
  <c r="K605" i="12"/>
  <c r="M605" i="12"/>
  <c r="O605" i="12"/>
  <c r="Q605" i="12"/>
  <c r="V605" i="12"/>
  <c r="G608" i="12"/>
  <c r="I608" i="12"/>
  <c r="K608" i="12"/>
  <c r="M608" i="12"/>
  <c r="O608" i="12"/>
  <c r="Q608" i="12"/>
  <c r="V608" i="12"/>
  <c r="G611" i="12"/>
  <c r="M611" i="12" s="1"/>
  <c r="I611" i="12"/>
  <c r="K611" i="12"/>
  <c r="O611" i="12"/>
  <c r="Q611" i="12"/>
  <c r="V611" i="12"/>
  <c r="G614" i="12"/>
  <c r="I614" i="12"/>
  <c r="K614" i="12"/>
  <c r="M614" i="12"/>
  <c r="O614" i="12"/>
  <c r="Q614" i="12"/>
  <c r="V614" i="12"/>
  <c r="G617" i="12"/>
  <c r="I617" i="12"/>
  <c r="K617" i="12"/>
  <c r="M617" i="12"/>
  <c r="O617" i="12"/>
  <c r="Q617" i="12"/>
  <c r="V617" i="12"/>
  <c r="G620" i="12"/>
  <c r="I620" i="12"/>
  <c r="K620" i="12"/>
  <c r="M620" i="12"/>
  <c r="O620" i="12"/>
  <c r="Q620" i="12"/>
  <c r="V620" i="12"/>
  <c r="G623" i="12"/>
  <c r="M623" i="12" s="1"/>
  <c r="I623" i="12"/>
  <c r="K623" i="12"/>
  <c r="O623" i="12"/>
  <c r="Q623" i="12"/>
  <c r="V623" i="12"/>
  <c r="G626" i="12"/>
  <c r="I626" i="12"/>
  <c r="K626" i="12"/>
  <c r="M626" i="12"/>
  <c r="O626" i="12"/>
  <c r="Q626" i="12"/>
  <c r="V626" i="12"/>
  <c r="G629" i="12"/>
  <c r="I629" i="12"/>
  <c r="K629" i="12"/>
  <c r="M629" i="12"/>
  <c r="O629" i="12"/>
  <c r="Q629" i="12"/>
  <c r="V629" i="12"/>
  <c r="G632" i="12"/>
  <c r="I632" i="12"/>
  <c r="K632" i="12"/>
  <c r="M632" i="12"/>
  <c r="O632" i="12"/>
  <c r="Q632" i="12"/>
  <c r="V632" i="12"/>
  <c r="G635" i="12"/>
  <c r="M635" i="12" s="1"/>
  <c r="I635" i="12"/>
  <c r="K635" i="12"/>
  <c r="O635" i="12"/>
  <c r="Q635" i="12"/>
  <c r="V635" i="12"/>
  <c r="G638" i="12"/>
  <c r="I638" i="12"/>
  <c r="K638" i="12"/>
  <c r="M638" i="12"/>
  <c r="O638" i="12"/>
  <c r="Q638" i="12"/>
  <c r="V638" i="12"/>
  <c r="G642" i="12"/>
  <c r="I642" i="12"/>
  <c r="K642" i="12"/>
  <c r="M642" i="12"/>
  <c r="O642" i="12"/>
  <c r="Q642" i="12"/>
  <c r="V642" i="12"/>
  <c r="G646" i="12"/>
  <c r="I646" i="12"/>
  <c r="I645" i="12" s="1"/>
  <c r="K646" i="12"/>
  <c r="K645" i="12" s="1"/>
  <c r="O646" i="12"/>
  <c r="O645" i="12" s="1"/>
  <c r="Q646" i="12"/>
  <c r="V646" i="12"/>
  <c r="V645" i="12" s="1"/>
  <c r="G653" i="12"/>
  <c r="I653" i="12"/>
  <c r="K653" i="12"/>
  <c r="M653" i="12"/>
  <c r="O653" i="12"/>
  <c r="Q653" i="12"/>
  <c r="V653" i="12"/>
  <c r="G662" i="12"/>
  <c r="I662" i="12"/>
  <c r="K662" i="12"/>
  <c r="M662" i="12"/>
  <c r="O662" i="12"/>
  <c r="Q662" i="12"/>
  <c r="V662" i="12"/>
  <c r="G666" i="12"/>
  <c r="M666" i="12" s="1"/>
  <c r="I666" i="12"/>
  <c r="K666" i="12"/>
  <c r="O666" i="12"/>
  <c r="Q666" i="12"/>
  <c r="V666" i="12"/>
  <c r="G671" i="12"/>
  <c r="I671" i="12"/>
  <c r="K671" i="12"/>
  <c r="M671" i="12"/>
  <c r="O671" i="12"/>
  <c r="Q671" i="12"/>
  <c r="V671" i="12"/>
  <c r="G675" i="12"/>
  <c r="I675" i="12"/>
  <c r="K675" i="12"/>
  <c r="K661" i="12" s="1"/>
  <c r="M675" i="12"/>
  <c r="O675" i="12"/>
  <c r="Q675" i="12"/>
  <c r="V675" i="12"/>
  <c r="V661" i="12" s="1"/>
  <c r="G680" i="12"/>
  <c r="I680" i="12"/>
  <c r="K680" i="12"/>
  <c r="M680" i="12"/>
  <c r="O680" i="12"/>
  <c r="Q680" i="12"/>
  <c r="V680" i="12"/>
  <c r="G688" i="12"/>
  <c r="M688" i="12" s="1"/>
  <c r="I688" i="12"/>
  <c r="K688" i="12"/>
  <c r="O688" i="12"/>
  <c r="Q688" i="12"/>
  <c r="V688" i="12"/>
  <c r="G691" i="12"/>
  <c r="I691" i="12"/>
  <c r="K691" i="12"/>
  <c r="M691" i="12"/>
  <c r="O691" i="12"/>
  <c r="Q691" i="12"/>
  <c r="V691" i="12"/>
  <c r="G695" i="12"/>
  <c r="I695" i="12"/>
  <c r="K695" i="12"/>
  <c r="M695" i="12"/>
  <c r="O695" i="12"/>
  <c r="Q695" i="12"/>
  <c r="V695" i="12"/>
  <c r="G698" i="12"/>
  <c r="I698" i="12"/>
  <c r="K698" i="12"/>
  <c r="M698" i="12"/>
  <c r="O698" i="12"/>
  <c r="Q698" i="12"/>
  <c r="V698" i="12"/>
  <c r="G702" i="12"/>
  <c r="M702" i="12" s="1"/>
  <c r="I702" i="12"/>
  <c r="K702" i="12"/>
  <c r="O702" i="12"/>
  <c r="Q702" i="12"/>
  <c r="V702" i="12"/>
  <c r="G705" i="12"/>
  <c r="I705" i="12"/>
  <c r="K705" i="12"/>
  <c r="M705" i="12"/>
  <c r="O705" i="12"/>
  <c r="Q705" i="12"/>
  <c r="V705" i="12"/>
  <c r="G711" i="12"/>
  <c r="I711" i="12"/>
  <c r="K711" i="12"/>
  <c r="M711" i="12"/>
  <c r="O711" i="12"/>
  <c r="Q711" i="12"/>
  <c r="V711" i="12"/>
  <c r="G717" i="12"/>
  <c r="I717" i="12"/>
  <c r="K717" i="12"/>
  <c r="M717" i="12"/>
  <c r="O717" i="12"/>
  <c r="Q717" i="12"/>
  <c r="V717" i="12"/>
  <c r="G721" i="12"/>
  <c r="M721" i="12" s="1"/>
  <c r="I721" i="12"/>
  <c r="K721" i="12"/>
  <c r="O721" i="12"/>
  <c r="Q721" i="12"/>
  <c r="V721" i="12"/>
  <c r="G725" i="12"/>
  <c r="I725" i="12"/>
  <c r="K725" i="12"/>
  <c r="M725" i="12"/>
  <c r="O725" i="12"/>
  <c r="Q725" i="12"/>
  <c r="V725" i="12"/>
  <c r="G728" i="12"/>
  <c r="I728" i="12"/>
  <c r="K728" i="12"/>
  <c r="M728" i="12"/>
  <c r="O728" i="12"/>
  <c r="Q728" i="12"/>
  <c r="V728" i="12"/>
  <c r="G732" i="12"/>
  <c r="M732" i="12" s="1"/>
  <c r="I732" i="12"/>
  <c r="K732" i="12"/>
  <c r="O732" i="12"/>
  <c r="Q732" i="12"/>
  <c r="V732" i="12"/>
  <c r="G736" i="12"/>
  <c r="M736" i="12" s="1"/>
  <c r="I736" i="12"/>
  <c r="K736" i="12"/>
  <c r="O736" i="12"/>
  <c r="Q736" i="12"/>
  <c r="V736" i="12"/>
  <c r="G740" i="12"/>
  <c r="I740" i="12"/>
  <c r="K740" i="12"/>
  <c r="M740" i="12"/>
  <c r="O740" i="12"/>
  <c r="Q740" i="12"/>
  <c r="V740" i="12"/>
  <c r="G744" i="12"/>
  <c r="I744" i="12"/>
  <c r="K744" i="12"/>
  <c r="M744" i="12"/>
  <c r="O744" i="12"/>
  <c r="Q744" i="12"/>
  <c r="V744" i="12"/>
  <c r="G747" i="12"/>
  <c r="I747" i="12"/>
  <c r="K747" i="12"/>
  <c r="M747" i="12"/>
  <c r="O747" i="12"/>
  <c r="Q747" i="12"/>
  <c r="V747" i="12"/>
  <c r="G751" i="12"/>
  <c r="M751" i="12" s="1"/>
  <c r="I751" i="12"/>
  <c r="K751" i="12"/>
  <c r="O751" i="12"/>
  <c r="Q751" i="12"/>
  <c r="V751" i="12"/>
  <c r="G755" i="12"/>
  <c r="I755" i="12"/>
  <c r="K755" i="12"/>
  <c r="M755" i="12"/>
  <c r="O755" i="12"/>
  <c r="Q755" i="12"/>
  <c r="V755" i="12"/>
  <c r="G759" i="12"/>
  <c r="G758" i="12" s="1"/>
  <c r="I759" i="12"/>
  <c r="K759" i="12"/>
  <c r="O759" i="12"/>
  <c r="O758" i="12" s="1"/>
  <c r="Q759" i="12"/>
  <c r="V759" i="12"/>
  <c r="G764" i="12"/>
  <c r="M764" i="12" s="1"/>
  <c r="I764" i="12"/>
  <c r="K764" i="12"/>
  <c r="O764" i="12"/>
  <c r="Q764" i="12"/>
  <c r="V764" i="12"/>
  <c r="G768" i="12"/>
  <c r="I768" i="12"/>
  <c r="K768" i="12"/>
  <c r="M768" i="12"/>
  <c r="O768" i="12"/>
  <c r="Q768" i="12"/>
  <c r="V768" i="12"/>
  <c r="V758" i="12" s="1"/>
  <c r="G771" i="12"/>
  <c r="I771" i="12"/>
  <c r="K771" i="12"/>
  <c r="K758" i="12" s="1"/>
  <c r="M771" i="12"/>
  <c r="O771" i="12"/>
  <c r="Q771" i="12"/>
  <c r="V771" i="12"/>
  <c r="M774" i="12"/>
  <c r="G775" i="12"/>
  <c r="M775" i="12" s="1"/>
  <c r="I775" i="12"/>
  <c r="K775" i="12"/>
  <c r="K774" i="12" s="1"/>
  <c r="O775" i="12"/>
  <c r="O774" i="12" s="1"/>
  <c r="Q775" i="12"/>
  <c r="Q774" i="12" s="1"/>
  <c r="V775" i="12"/>
  <c r="G778" i="12"/>
  <c r="I778" i="12"/>
  <c r="K778" i="12"/>
  <c r="M778" i="12"/>
  <c r="O778" i="12"/>
  <c r="Q778" i="12"/>
  <c r="V778" i="12"/>
  <c r="M783" i="12"/>
  <c r="V783" i="12"/>
  <c r="G784" i="12"/>
  <c r="I784" i="12"/>
  <c r="I783" i="12" s="1"/>
  <c r="K784" i="12"/>
  <c r="M784" i="12"/>
  <c r="O784" i="12"/>
  <c r="Q784" i="12"/>
  <c r="Q783" i="12" s="1"/>
  <c r="V784" i="12"/>
  <c r="G790" i="12"/>
  <c r="M790" i="12" s="1"/>
  <c r="I790" i="12"/>
  <c r="K790" i="12"/>
  <c r="K783" i="12" s="1"/>
  <c r="O790" i="12"/>
  <c r="O783" i="12" s="1"/>
  <c r="Q790" i="12"/>
  <c r="V790" i="12"/>
  <c r="G794" i="12"/>
  <c r="I794" i="12"/>
  <c r="I793" i="12" s="1"/>
  <c r="K794" i="12"/>
  <c r="M794" i="12"/>
  <c r="O794" i="12"/>
  <c r="Q794" i="12"/>
  <c r="Q793" i="12" s="1"/>
  <c r="V794" i="12"/>
  <c r="G800" i="12"/>
  <c r="M800" i="12" s="1"/>
  <c r="I800" i="12"/>
  <c r="K800" i="12"/>
  <c r="K793" i="12" s="1"/>
  <c r="O800" i="12"/>
  <c r="Q800" i="12"/>
  <c r="V800" i="12"/>
  <c r="V793" i="12" s="1"/>
  <c r="G805" i="12"/>
  <c r="I805" i="12"/>
  <c r="K805" i="12"/>
  <c r="M805" i="12"/>
  <c r="O805" i="12"/>
  <c r="Q805" i="12"/>
  <c r="V805" i="12"/>
  <c r="G809" i="12"/>
  <c r="G793" i="12" s="1"/>
  <c r="I809" i="12"/>
  <c r="K809" i="12"/>
  <c r="O809" i="12"/>
  <c r="O793" i="12" s="1"/>
  <c r="Q809" i="12"/>
  <c r="V809" i="12"/>
  <c r="G814" i="12"/>
  <c r="M814" i="12" s="1"/>
  <c r="I814" i="12"/>
  <c r="K814" i="12"/>
  <c r="K813" i="12" s="1"/>
  <c r="O814" i="12"/>
  <c r="O813" i="12" s="1"/>
  <c r="Q814" i="12"/>
  <c r="V814" i="12"/>
  <c r="V813" i="12" s="1"/>
  <c r="G817" i="12"/>
  <c r="I817" i="12"/>
  <c r="K817" i="12"/>
  <c r="M817" i="12"/>
  <c r="O817" i="12"/>
  <c r="Q817" i="12"/>
  <c r="V817" i="12"/>
  <c r="G820" i="12"/>
  <c r="M820" i="12" s="1"/>
  <c r="I820" i="12"/>
  <c r="K820" i="12"/>
  <c r="O820" i="12"/>
  <c r="Q820" i="12"/>
  <c r="V820" i="12"/>
  <c r="G823" i="12"/>
  <c r="I823" i="12"/>
  <c r="I813" i="12" s="1"/>
  <c r="K823" i="12"/>
  <c r="M823" i="12"/>
  <c r="O823" i="12"/>
  <c r="Q823" i="12"/>
  <c r="Q813" i="12" s="1"/>
  <c r="V823" i="12"/>
  <c r="G826" i="12"/>
  <c r="M826" i="12" s="1"/>
  <c r="I826" i="12"/>
  <c r="K826" i="12"/>
  <c r="O826" i="12"/>
  <c r="Q826" i="12"/>
  <c r="V826" i="12"/>
  <c r="G829" i="12"/>
  <c r="I829" i="12"/>
  <c r="K829" i="12"/>
  <c r="M829" i="12"/>
  <c r="O829" i="12"/>
  <c r="Q829" i="12"/>
  <c r="V829" i="12"/>
  <c r="G832" i="12"/>
  <c r="M832" i="12" s="1"/>
  <c r="I832" i="12"/>
  <c r="K832" i="12"/>
  <c r="O832" i="12"/>
  <c r="Q832" i="12"/>
  <c r="V832" i="12"/>
  <c r="G835" i="12"/>
  <c r="I835" i="12"/>
  <c r="K835" i="12"/>
  <c r="M835" i="12"/>
  <c r="O835" i="12"/>
  <c r="Q835" i="12"/>
  <c r="V835" i="12"/>
  <c r="G838" i="12"/>
  <c r="M838" i="12" s="1"/>
  <c r="I838" i="12"/>
  <c r="K838" i="12"/>
  <c r="O838" i="12"/>
  <c r="Q838" i="12"/>
  <c r="V838" i="12"/>
  <c r="G841" i="12"/>
  <c r="I841" i="12"/>
  <c r="K841" i="12"/>
  <c r="M841" i="12"/>
  <c r="O841" i="12"/>
  <c r="Q841" i="12"/>
  <c r="V841" i="12"/>
  <c r="G844" i="12"/>
  <c r="M844" i="12" s="1"/>
  <c r="I844" i="12"/>
  <c r="K844" i="12"/>
  <c r="O844" i="12"/>
  <c r="Q844" i="12"/>
  <c r="V844" i="12"/>
  <c r="G847" i="12"/>
  <c r="I847" i="12"/>
  <c r="K847" i="12"/>
  <c r="M847" i="12"/>
  <c r="O847" i="12"/>
  <c r="Q847" i="12"/>
  <c r="V847" i="12"/>
  <c r="G851" i="12"/>
  <c r="I851" i="12"/>
  <c r="I850" i="12" s="1"/>
  <c r="K851" i="12"/>
  <c r="M851" i="12"/>
  <c r="O851" i="12"/>
  <c r="Q851" i="12"/>
  <c r="Q850" i="12" s="1"/>
  <c r="V851" i="12"/>
  <c r="G855" i="12"/>
  <c r="G850" i="12" s="1"/>
  <c r="I855" i="12"/>
  <c r="K855" i="12"/>
  <c r="O855" i="12"/>
  <c r="O850" i="12" s="1"/>
  <c r="Q855" i="12"/>
  <c r="V855" i="12"/>
  <c r="G859" i="12"/>
  <c r="I859" i="12"/>
  <c r="K859" i="12"/>
  <c r="M859" i="12"/>
  <c r="O859" i="12"/>
  <c r="Q859" i="12"/>
  <c r="V859" i="12"/>
  <c r="G864" i="12"/>
  <c r="M864" i="12" s="1"/>
  <c r="I864" i="12"/>
  <c r="K864" i="12"/>
  <c r="K850" i="12" s="1"/>
  <c r="O864" i="12"/>
  <c r="Q864" i="12"/>
  <c r="V864" i="12"/>
  <c r="V850" i="12" s="1"/>
  <c r="G868" i="12"/>
  <c r="I868" i="12"/>
  <c r="K868" i="12"/>
  <c r="M868" i="12"/>
  <c r="O868" i="12"/>
  <c r="Q868" i="12"/>
  <c r="V868" i="12"/>
  <c r="G872" i="12"/>
  <c r="M872" i="12" s="1"/>
  <c r="I872" i="12"/>
  <c r="K872" i="12"/>
  <c r="O872" i="12"/>
  <c r="Q872" i="12"/>
  <c r="V872" i="12"/>
  <c r="G876" i="12"/>
  <c r="I876" i="12"/>
  <c r="K876" i="12"/>
  <c r="M876" i="12"/>
  <c r="O876" i="12"/>
  <c r="Q876" i="12"/>
  <c r="V876" i="12"/>
  <c r="G879" i="12"/>
  <c r="M879" i="12" s="1"/>
  <c r="I879" i="12"/>
  <c r="K879" i="12"/>
  <c r="O879" i="12"/>
  <c r="Q879" i="12"/>
  <c r="V879" i="12"/>
  <c r="G883" i="12"/>
  <c r="I883" i="12"/>
  <c r="K883" i="12"/>
  <c r="M883" i="12"/>
  <c r="O883" i="12"/>
  <c r="Q883" i="12"/>
  <c r="V883" i="12"/>
  <c r="G887" i="12"/>
  <c r="M887" i="12" s="1"/>
  <c r="I887" i="12"/>
  <c r="K887" i="12"/>
  <c r="O887" i="12"/>
  <c r="Q887" i="12"/>
  <c r="V887" i="12"/>
  <c r="G891" i="12"/>
  <c r="M891" i="12" s="1"/>
  <c r="I891" i="12"/>
  <c r="K891" i="12"/>
  <c r="K890" i="12" s="1"/>
  <c r="O891" i="12"/>
  <c r="O890" i="12" s="1"/>
  <c r="Q891" i="12"/>
  <c r="V891" i="12"/>
  <c r="V890" i="12" s="1"/>
  <c r="G894" i="12"/>
  <c r="I894" i="12"/>
  <c r="K894" i="12"/>
  <c r="M894" i="12"/>
  <c r="O894" i="12"/>
  <c r="Q894" i="12"/>
  <c r="V894" i="12"/>
  <c r="G896" i="12"/>
  <c r="M896" i="12" s="1"/>
  <c r="I896" i="12"/>
  <c r="K896" i="12"/>
  <c r="O896" i="12"/>
  <c r="Q896" i="12"/>
  <c r="V896" i="12"/>
  <c r="G899" i="12"/>
  <c r="I899" i="12"/>
  <c r="I890" i="12" s="1"/>
  <c r="K899" i="12"/>
  <c r="M899" i="12"/>
  <c r="O899" i="12"/>
  <c r="Q899" i="12"/>
  <c r="Q890" i="12" s="1"/>
  <c r="V899" i="12"/>
  <c r="G901" i="12"/>
  <c r="M901" i="12" s="1"/>
  <c r="I901" i="12"/>
  <c r="K901" i="12"/>
  <c r="O901" i="12"/>
  <c r="Q901" i="12"/>
  <c r="V901" i="12"/>
  <c r="G903" i="12"/>
  <c r="I903" i="12"/>
  <c r="K903" i="12"/>
  <c r="M903" i="12"/>
  <c r="O903" i="12"/>
  <c r="Q903" i="12"/>
  <c r="V903" i="12"/>
  <c r="G905" i="12"/>
  <c r="M905" i="12" s="1"/>
  <c r="I905" i="12"/>
  <c r="K905" i="12"/>
  <c r="O905" i="12"/>
  <c r="Q905" i="12"/>
  <c r="V905" i="12"/>
  <c r="G907" i="12"/>
  <c r="I907" i="12"/>
  <c r="K907" i="12"/>
  <c r="M907" i="12"/>
  <c r="O907" i="12"/>
  <c r="Q907" i="12"/>
  <c r="V907" i="12"/>
  <c r="G909" i="12"/>
  <c r="M909" i="12" s="1"/>
  <c r="I909" i="12"/>
  <c r="K909" i="12"/>
  <c r="O909" i="12"/>
  <c r="Q909" i="12"/>
  <c r="V909" i="12"/>
  <c r="G911" i="12"/>
  <c r="I911" i="12"/>
  <c r="K911" i="12"/>
  <c r="M911" i="12"/>
  <c r="O911" i="12"/>
  <c r="Q911" i="12"/>
  <c r="V911" i="12"/>
  <c r="G913" i="12"/>
  <c r="M913" i="12" s="1"/>
  <c r="I913" i="12"/>
  <c r="K913" i="12"/>
  <c r="O913" i="12"/>
  <c r="Q913" i="12"/>
  <c r="V913" i="12"/>
  <c r="G916" i="12"/>
  <c r="M916" i="12" s="1"/>
  <c r="I916" i="12"/>
  <c r="K916" i="12"/>
  <c r="K915" i="12" s="1"/>
  <c r="O916" i="12"/>
  <c r="O915" i="12" s="1"/>
  <c r="Q916" i="12"/>
  <c r="V916" i="12"/>
  <c r="V915" i="12" s="1"/>
  <c r="G919" i="12"/>
  <c r="I919" i="12"/>
  <c r="K919" i="12"/>
  <c r="M919" i="12"/>
  <c r="O919" i="12"/>
  <c r="Q919" i="12"/>
  <c r="V919" i="12"/>
  <c r="G922" i="12"/>
  <c r="M922" i="12" s="1"/>
  <c r="I922" i="12"/>
  <c r="K922" i="12"/>
  <c r="O922" i="12"/>
  <c r="Q922" i="12"/>
  <c r="V922" i="12"/>
  <c r="G925" i="12"/>
  <c r="I925" i="12"/>
  <c r="I915" i="12" s="1"/>
  <c r="K925" i="12"/>
  <c r="M925" i="12"/>
  <c r="O925" i="12"/>
  <c r="Q925" i="12"/>
  <c r="Q915" i="12" s="1"/>
  <c r="V925" i="12"/>
  <c r="G928" i="12"/>
  <c r="M928" i="12" s="1"/>
  <c r="I928" i="12"/>
  <c r="K928" i="12"/>
  <c r="O928" i="12"/>
  <c r="Q928" i="12"/>
  <c r="V928" i="12"/>
  <c r="G931" i="12"/>
  <c r="I931" i="12"/>
  <c r="K931" i="12"/>
  <c r="M931" i="12"/>
  <c r="O931" i="12"/>
  <c r="Q931" i="12"/>
  <c r="V931" i="12"/>
  <c r="G934" i="12"/>
  <c r="O934" i="12"/>
  <c r="G935" i="12"/>
  <c r="I935" i="12"/>
  <c r="I934" i="12" s="1"/>
  <c r="K935" i="12"/>
  <c r="M935" i="12"/>
  <c r="O935" i="12"/>
  <c r="Q935" i="12"/>
  <c r="Q934" i="12" s="1"/>
  <c r="V935" i="12"/>
  <c r="G938" i="12"/>
  <c r="M938" i="12" s="1"/>
  <c r="I938" i="12"/>
  <c r="K938" i="12"/>
  <c r="K934" i="12" s="1"/>
  <c r="O938" i="12"/>
  <c r="Q938" i="12"/>
  <c r="V938" i="12"/>
  <c r="V934" i="12" s="1"/>
  <c r="G941" i="12"/>
  <c r="I941" i="12"/>
  <c r="K941" i="12"/>
  <c r="M941" i="12"/>
  <c r="O941" i="12"/>
  <c r="Q941" i="12"/>
  <c r="V941" i="12"/>
  <c r="G945" i="12"/>
  <c r="I945" i="12"/>
  <c r="I944" i="12" s="1"/>
  <c r="K945" i="12"/>
  <c r="M945" i="12"/>
  <c r="O945" i="12"/>
  <c r="Q945" i="12"/>
  <c r="Q944" i="12" s="1"/>
  <c r="V945" i="12"/>
  <c r="G947" i="12"/>
  <c r="M947" i="12" s="1"/>
  <c r="I947" i="12"/>
  <c r="K947" i="12"/>
  <c r="K944" i="12" s="1"/>
  <c r="O947" i="12"/>
  <c r="Q947" i="12"/>
  <c r="V947" i="12"/>
  <c r="V944" i="12" s="1"/>
  <c r="G949" i="12"/>
  <c r="I949" i="12"/>
  <c r="K949" i="12"/>
  <c r="M949" i="12"/>
  <c r="O949" i="12"/>
  <c r="Q949" i="12"/>
  <c r="V949" i="12"/>
  <c r="G951" i="12"/>
  <c r="G944" i="12" s="1"/>
  <c r="I951" i="12"/>
  <c r="K951" i="12"/>
  <c r="O951" i="12"/>
  <c r="O944" i="12" s="1"/>
  <c r="Q951" i="12"/>
  <c r="V951" i="12"/>
  <c r="G953" i="12"/>
  <c r="I953" i="12"/>
  <c r="K953" i="12"/>
  <c r="M953" i="12"/>
  <c r="O953" i="12"/>
  <c r="Q953" i="12"/>
  <c r="V953" i="12"/>
  <c r="G955" i="12"/>
  <c r="M955" i="12" s="1"/>
  <c r="I955" i="12"/>
  <c r="K955" i="12"/>
  <c r="O955" i="12"/>
  <c r="Q955" i="12"/>
  <c r="V955" i="12"/>
  <c r="AE958" i="12"/>
  <c r="AF958" i="12"/>
  <c r="I20" i="1"/>
  <c r="I19" i="1"/>
  <c r="I18" i="1"/>
  <c r="I17" i="1"/>
  <c r="I16" i="1"/>
  <c r="I85" i="1"/>
  <c r="J84" i="1" s="1"/>
  <c r="AZ49" i="1"/>
  <c r="AZ47" i="1"/>
  <c r="F44" i="1"/>
  <c r="G44" i="1"/>
  <c r="G25" i="1" s="1"/>
  <c r="A25" i="1" s="1"/>
  <c r="H44" i="1"/>
  <c r="H43" i="1"/>
  <c r="I43" i="1" s="1"/>
  <c r="H42" i="1"/>
  <c r="I42" i="1" s="1"/>
  <c r="H41" i="1"/>
  <c r="I41" i="1" s="1"/>
  <c r="H40" i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58" i="1" l="1"/>
  <c r="J64" i="1"/>
  <c r="J67" i="1"/>
  <c r="J69" i="1"/>
  <c r="J60" i="1"/>
  <c r="J72" i="1"/>
  <c r="J75" i="1"/>
  <c r="J61" i="1"/>
  <c r="J66" i="1"/>
  <c r="J68" i="1"/>
  <c r="J70" i="1"/>
  <c r="J65" i="1"/>
  <c r="J78" i="1"/>
  <c r="J57" i="1"/>
  <c r="J62" i="1"/>
  <c r="J71" i="1"/>
  <c r="J73" i="1"/>
  <c r="J63" i="1"/>
  <c r="J74" i="1"/>
  <c r="J76" i="1"/>
  <c r="J59" i="1"/>
  <c r="J77" i="1"/>
  <c r="J79" i="1"/>
  <c r="J80" i="1"/>
  <c r="J81" i="1"/>
  <c r="J83" i="1"/>
  <c r="G26" i="1"/>
  <c r="A26" i="1"/>
  <c r="G28" i="1"/>
  <c r="G23" i="1"/>
  <c r="M26" i="13"/>
  <c r="M19" i="13" s="1"/>
  <c r="AF41" i="13"/>
  <c r="M813" i="12"/>
  <c r="M890" i="12"/>
  <c r="M934" i="12"/>
  <c r="M915" i="12"/>
  <c r="M951" i="12"/>
  <c r="M944" i="12" s="1"/>
  <c r="G915" i="12"/>
  <c r="G890" i="12"/>
  <c r="M855" i="12"/>
  <c r="M850" i="12" s="1"/>
  <c r="G813" i="12"/>
  <c r="M809" i="12"/>
  <c r="M793" i="12" s="1"/>
  <c r="G783" i="12"/>
  <c r="V774" i="12"/>
  <c r="I774" i="12"/>
  <c r="G774" i="12"/>
  <c r="M759" i="12"/>
  <c r="M758" i="12" s="1"/>
  <c r="Q661" i="12"/>
  <c r="I661" i="12"/>
  <c r="Q645" i="12"/>
  <c r="G645" i="12"/>
  <c r="M646" i="12"/>
  <c r="M645" i="12" s="1"/>
  <c r="Q565" i="12"/>
  <c r="G565" i="12"/>
  <c r="M566" i="12"/>
  <c r="M565" i="12" s="1"/>
  <c r="Q487" i="12"/>
  <c r="I487" i="12"/>
  <c r="V358" i="12"/>
  <c r="I358" i="12"/>
  <c r="K236" i="12"/>
  <c r="G236" i="12"/>
  <c r="Q199" i="12"/>
  <c r="G199" i="12"/>
  <c r="M200" i="12"/>
  <c r="M199" i="12" s="1"/>
  <c r="M184" i="12"/>
  <c r="O661" i="12"/>
  <c r="G661" i="12"/>
  <c r="O565" i="12"/>
  <c r="O487" i="12"/>
  <c r="G487" i="12"/>
  <c r="Q358" i="12"/>
  <c r="M358" i="12"/>
  <c r="V236" i="12"/>
  <c r="I236" i="12"/>
  <c r="I111" i="12"/>
  <c r="O60" i="12"/>
  <c r="G60" i="12"/>
  <c r="G55" i="12"/>
  <c r="M56" i="12"/>
  <c r="M55" i="12" s="1"/>
  <c r="Q758" i="12"/>
  <c r="I758" i="12"/>
  <c r="M661" i="12"/>
  <c r="K565" i="12"/>
  <c r="M487" i="12"/>
  <c r="O435" i="12"/>
  <c r="G435" i="12"/>
  <c r="M435" i="12"/>
  <c r="Q236" i="12"/>
  <c r="M236" i="12"/>
  <c r="K199" i="12"/>
  <c r="I144" i="12"/>
  <c r="O144" i="12"/>
  <c r="G144" i="12"/>
  <c r="K111" i="12"/>
  <c r="Q111" i="12"/>
  <c r="G111" i="12"/>
  <c r="M112" i="12"/>
  <c r="M111" i="12" s="1"/>
  <c r="M60" i="12"/>
  <c r="V47" i="12"/>
  <c r="K47" i="12"/>
  <c r="V565" i="12"/>
  <c r="I565" i="12"/>
  <c r="V435" i="12"/>
  <c r="K435" i="12"/>
  <c r="Q144" i="12"/>
  <c r="M144" i="12"/>
  <c r="M9" i="12"/>
  <c r="M8" i="12" s="1"/>
  <c r="I21" i="1"/>
  <c r="J82" i="1"/>
  <c r="J43" i="1"/>
  <c r="J41" i="1"/>
  <c r="J39" i="1"/>
  <c r="J44" i="1" s="1"/>
  <c r="J42" i="1"/>
  <c r="J85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CFC0F66-DA41-4B1F-ADFD-58F81C48F5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FCFAA36-BCDF-4AEB-B758-3F707D6B902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4F6BDCF-7F87-4A7A-B5DC-0DCB91829F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1AA3F0-28F6-486B-BF34-B358BB66DE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<sst xmlns="http://schemas.openxmlformats.org/spreadsheetml/2006/main" count="3646" uniqueCount="964">
  <si>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</si>
  <si>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</si>
  <si>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</si>
  <si>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</si>
  <si>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</si>
  <si>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</si>
  <si>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</si>
  <si>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</si>
  <si>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</si>
  <si>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</si>
  <si>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</si>
  <si>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</si>
  <si>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</si>
  <si>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</si>
  <si>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</si>
  <si>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</si>
  <si>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</si>
  <si>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</si>
  <si>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</si>
  <si>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</si>
  <si>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</si>
  <si>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</si>
  <si>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</si>
  <si>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</si>
  <si>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</si>
  <si>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</si>
  <si>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</si>
  <si>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</si>
  <si>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</si>
  <si>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</si>
  <si>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</si>
  <si>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</si>
  <si>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</si>
  <si>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</si>
  <si>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</si>
  <si>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</si>
  <si>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</si>
  <si>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</si>
  <si>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</si>
  <si>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</si>
  <si>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</si>
  <si>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</si>
  <si>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</si>
  <si>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3/2022</t>
  </si>
  <si>
    <t>VÍCEÚČELOVÁ SPORTOVNÍ HALA HODONÍN</t>
  </si>
  <si>
    <t>Stavba</t>
  </si>
  <si>
    <t>Stavební objekt</t>
  </si>
  <si>
    <t>NEUZNATELNÉ NÁKLADY - OPRAVA A MODERNIZACE PO TORNÁDU</t>
  </si>
  <si>
    <t>UZNATELNÉ NÁKLADY - OPRAVA A MODERNIZACE PO TORNÁDU</t>
  </si>
  <si>
    <t>Celkem za stavbu</t>
  </si>
  <si>
    <t>CZK</t>
  </si>
  <si>
    <t>#POPS</t>
  </si>
  <si>
    <t>Popis stavby: 3/2022 - VÍCEÚČELOVÁ SPORTOVNÍ HALA HODONÍN</t>
  </si>
  <si>
    <t>#POPO</t>
  </si>
  <si>
    <t>Popis objektu: 3/2022 - VÍCEÚČELOVÁ SPORTOVNÍ HALA HODONÍN</t>
  </si>
  <si>
    <t>Popis rozpočtu: 3/2022 - UZNATELNÉ NÁKLADY - OPRAVA A MODERNIZACE PO TORNÁDU</t>
  </si>
  <si>
    <t>#POPR</t>
  </si>
  <si>
    <t>Popis rozpočtu: 3/2022 - NEUZNATELNÉ NÁKLADY - OPRAVA A MODERNIZACE PO TORNÁDU</t>
  </si>
  <si>
    <t>Rekapitulace dílů</t>
  </si>
  <si>
    <t>Typ dílu</t>
  </si>
  <si>
    <t>1</t>
  </si>
  <si>
    <t>Zemní práce</t>
  </si>
  <si>
    <t>4</t>
  </si>
  <si>
    <t>Vodorovné konstrukce</t>
  </si>
  <si>
    <t>416</t>
  </si>
  <si>
    <t>Podhledy a mezistropy montované lehké</t>
  </si>
  <si>
    <t>46</t>
  </si>
  <si>
    <t>Zpevněné plochy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</si>
  <si>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</si>
  <si>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</si>
  <si>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</si>
  <si>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</si>
  <si>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</si>
  <si>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</si>
  <si>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</si>
  <si>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</si>
  <si>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</si>
  <si>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</si>
  <si>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</si>
  <si>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</si>
  <si>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</si>
  <si>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</si>
  <si>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</si>
  <si>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</si>
  <si>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</si>
  <si>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</si>
  <si>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</si>
  <si>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</si>
  <si>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</si>
  <si>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</si>
  <si>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</si>
  <si>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</si>
  <si>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</si>
  <si>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</si>
  <si>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</si>
  <si>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</si>
  <si>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775</t>
  </si>
  <si>
    <t>Podlahy vlysové a parketové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</si>
  <si>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</si>
  <si>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</si>
  <si>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</si>
  <si>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</si>
  <si>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</si>
  <si>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</si>
  <si>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</si>
  <si>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</si>
  <si>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787</t>
  </si>
  <si>
    <t>Zasklívání</t>
  </si>
  <si>
    <t>D95</t>
  </si>
  <si>
    <t>Subdodávky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</si>
  <si>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</si>
  <si>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</si>
  <si>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</si>
  <si>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</si>
  <si>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</si>
  <si>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</si>
  <si>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</si>
  <si>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</si>
  <si>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</si>
  <si>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</si>
  <si>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</si>
  <si>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</si>
  <si>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</si>
  <si>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</si>
  <si>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</si>
  <si>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</si>
  <si>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</si>
  <si>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</si>
  <si>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</si>
  <si>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</si>
  <si>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</si>
  <si>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</si>
  <si>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</si>
  <si>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</si>
  <si>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</si>
  <si>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</si>
  <si>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</si>
  <si>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</si>
  <si>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</si>
  <si>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</si>
  <si>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</si>
  <si>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</si>
  <si>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</si>
  <si>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</si>
  <si>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</si>
  <si>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</si>
  <si>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</si>
  <si>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</si>
  <si>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23/ II</t>
  </si>
  <si>
    <t>RTS 23/ 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</si>
  <si>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</si>
  <si>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</si>
  <si>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</si>
  <si>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</si>
  <si>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</si>
  <si>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původní okapový chodník : 0,5*(12,6+10,9+1,3+1,3+10,9+13,5+0,5*2)</t>
  </si>
  <si>
    <t>VV</t>
  </si>
  <si>
    <t>Půdorys 1.NP - pozn. 8 : 0,5*(6,3+16+32,5+0,5*2)</t>
  </si>
  <si>
    <t>SPU</t>
  </si>
  <si>
    <t>113106231R00</t>
  </si>
  <si>
    <t>Rozebrání vozovek a ploch s jakoukoliv výplní spár   v jakékoliv ploše, ze zámkové dlažky, kladených do lože z kameniva</t>
  </si>
  <si>
    <t>původní dlážděný chodník : 0,6*(8,1+4,2+5,1)</t>
  </si>
  <si>
    <t>Půdorys 1.NP - pozn. 8 : 0,6*(11,4+1,6)</t>
  </si>
  <si>
    <t>113107515R00</t>
  </si>
  <si>
    <t>Odstranění podkladů nebo krytů z kameniva hrubého drceného, v ploše jednotlivě do 50 m2, tloušťka vrstvy 150 mm</t>
  </si>
  <si>
    <t>113107520R00</t>
  </si>
  <si>
    <t>Odstranění podkladů nebo krytů z kameniva hrubého drceného, v ploše jednotlivě do 50 m2, tloušťka vrstvy 200 mm</t>
  </si>
  <si>
    <t>139601101R00</t>
  </si>
  <si>
    <t>Ruční výkop jam, rýh a šachet v horninách 1 a 2</t>
  </si>
  <si>
    <t>m3</t>
  </si>
  <si>
    <t>800-1</t>
  </si>
  <si>
    <t>s přehozením na vzdálenost do 5 m nebo s naložením na ruční dopravní prostředek</t>
  </si>
  <si>
    <t>oprava soklu pod terénem - odkopávka : 0,5*(12,6+10,9+1,3+1,3+10,9+13,5+0,5*2)*0,2</t>
  </si>
  <si>
    <t>Půdorys 1.NP - pozn. 8 : 0,5*(6,3+16+32,5+0,5*2)*0,2</t>
  </si>
  <si>
    <t>0,6*(8,1+4,2+5,1)*0,2</t>
  </si>
  <si>
    <t>0,6*(11,4+1,6)*0,2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</si>
  <si>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</si>
  <si>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</si>
  <si>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</si>
  <si>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oprava soklu pod terénem - zásyp zeminou : 0,5*(12,6+10,9+1,3+1,3+10,9+13,5+0,5*2)*0,2</t>
  </si>
  <si>
    <t>416021122R00</t>
  </si>
  <si>
    <t>Podhledy na kovové konstrukci opláštěné deskami sádrokartonovými nosná konstrukce z profilů CD s přímým uchycením 1x deska, tloušťky 12,5 mm, protipožární, bez izolace</t>
  </si>
  <si>
    <t>801-1</t>
  </si>
  <si>
    <t>s úpravou rohů, koutů a hran konstrukcí, přebroušení a tmelení spár,</t>
  </si>
  <si>
    <t>POP</t>
  </si>
  <si>
    <t>podhled ve strojovně VZT 3.NP : 18</t>
  </si>
  <si>
    <t xml:space="preserve">Technická zpráva : </t>
  </si>
  <si>
    <t>41602112-1</t>
  </si>
  <si>
    <t>Montáž podhledu  kazetového  kovová.kce CD. kazety 1200x600x35mm včetně montáže lišt</t>
  </si>
  <si>
    <t>Vlastní</t>
  </si>
  <si>
    <t>místnost aerobiku : 283,5</t>
  </si>
  <si>
    <t>63173002R</t>
  </si>
  <si>
    <t>podhled kazetový panel 1200x600 mm; hrana rovná; odolnost proti vlhkosti; odolnost proti rel. vlhkosti 95 %; třída A2; alpha w 1,00; bílá; povrch nátěr/skelná tkanina; světelná odrazivost 85,0 %</t>
  </si>
  <si>
    <t>SPCM</t>
  </si>
  <si>
    <t>Specifikace</t>
  </si>
  <si>
    <t>POL3_</t>
  </si>
  <si>
    <t>místnost aerobiku : 283,5*1,2</t>
  </si>
  <si>
    <t>416091083R00</t>
  </si>
  <si>
    <t>Příplatky k podhledům sádrokartonovým příplatek k podhledu sádrokartonovému za plochu přes 5 do 10 m2</t>
  </si>
  <si>
    <t xml:space="preserve">Technická zpráva - lokální doplnění : </t>
  </si>
  <si>
    <t>451577977R00</t>
  </si>
  <si>
    <t>Podklad nebo lože pod dlažbu (přídlažbu) ze štěrkodrti tloušťky do 100 mm</t>
  </si>
  <si>
    <t>v ploše vodorovné nebo ve sklonu do 1:5</t>
  </si>
  <si>
    <t>oprava okap. chodníku : 0,4*(12,6+10,9+1,3+1,3+10,9+13,5+0,4*2)</t>
  </si>
  <si>
    <t>Půdorys 1.NP - pozn. 8 : 0,4*(6,3+16+32,5+0,4*2)</t>
  </si>
  <si>
    <t>451579977R00</t>
  </si>
  <si>
    <t>Podklad nebo lože pod dlažbu (přídlažbu) ze štěrkodrti příplatek za každý další 1 cm štěrkodrti nad 100 mm</t>
  </si>
  <si>
    <t>původní dlážděný chodník : 0,6*(8,1+4,2+5,1)*6</t>
  </si>
  <si>
    <t>Půdorys 1.NP - pozn. 8 : 0,6*(11,4+1,6)*6</t>
  </si>
  <si>
    <t>oprava okap. chodníku : 0,4*(12,6+10,9+1,3+1,3+10,9+13,5+0,4*2)*5</t>
  </si>
  <si>
    <t>Půdorys 1.NP - pozn. 8 : 0,4*(6,3+16+32,5+0,4*2)*5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</si>
  <si>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</si>
  <si>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</si>
  <si>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</si>
  <si>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</si>
  <si>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</si>
  <si>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</si>
  <si>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916561111RT7</t>
  </si>
  <si>
    <t>Osazení záhonového obrubníku betonového včetně dodávky obrubníků  1000/50/200 mm, do lože z betonu prostého C 12/15, s boční opěrou z betonu prostého</t>
  </si>
  <si>
    <t>m</t>
  </si>
  <si>
    <t>se zřízením lože z betonu prostého C 12/15 tl. 80-100 mm</t>
  </si>
  <si>
    <t>oprava okap. chodníku : 12,6+10,9+1,3+1,3+10,9+13,5+0,4*4</t>
  </si>
  <si>
    <t>Půdorys 1.NP - pozn. 8 : 6,3+16+0,4*2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</si>
  <si>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</si>
  <si>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</si>
  <si>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</si>
  <si>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592468030R</t>
  </si>
  <si>
    <t>dlažba betonová čtverec; povrch hladký; l = 400 mm; š = 400 mm; tl. 40,0 mm</t>
  </si>
  <si>
    <t>kus</t>
  </si>
  <si>
    <t>Začátek provozního součtu</t>
  </si>
  <si>
    <t xml:space="preserve">  oprava okap. chodníku : 12,6+10,9+1,3+1,3+10,9+13,5+0,4*2</t>
  </si>
  <si>
    <t xml:space="preserve">  Půdorys 1.NP - pozn. 8 : 6,3+16+32,5+0,4*2</t>
  </si>
  <si>
    <t>Konec provozního součtu</t>
  </si>
  <si>
    <t>ztratné 10 % : 2,5*107+26,5</t>
  </si>
  <si>
    <t>610991004R00</t>
  </si>
  <si>
    <t>Začišťovací okenní lišta pro omítku tl. 15 mm</t>
  </si>
  <si>
    <t>nalepení a odříznutí po dokončení omítek</t>
  </si>
  <si>
    <t>okno hliníkové 12/To : 20*(2,3+2*0,75)</t>
  </si>
  <si>
    <t>okno hliníkové 13/To : 8*(3,55+2*0,75)</t>
  </si>
  <si>
    <t>okno hliníkové 17/To : 3,1+2*1,5</t>
  </si>
  <si>
    <t>okno hliníkové 23/To : 3,25+2*1,4</t>
  </si>
  <si>
    <t xml:space="preserve">Výpis výplní otvorů, Technická zpráva : </t>
  </si>
  <si>
    <t>620991005R00</t>
  </si>
  <si>
    <t xml:space="preserve">Připojovací í lišty začišťovací okenní lišta, s tkaninou,  </t>
  </si>
  <si>
    <t>622319513R00</t>
  </si>
  <si>
    <t>Zateplení suterénu extrudovaným polysterenem, tloušťky 120 mm</t>
  </si>
  <si>
    <t>nanesení lepicího tmelu na izolační desky, nalepení desek a zajištění talířovými hmoždinkami (6 ks/m2). Bez povrchové úpravy desek.</t>
  </si>
  <si>
    <t>oprava tep. izolace soklu pod terénem : 0,5*(12,6+10,9+1,3+1,3+10,9+13,5+0,5*2)</t>
  </si>
  <si>
    <t>0,5*(8,1+4,2+5,1)</t>
  </si>
  <si>
    <t>0,5*(11,4+1,6)</t>
  </si>
  <si>
    <t>622300172RT2</t>
  </si>
  <si>
    <t>Těsnicí prvky exteriér, montáž včetně dodávky, pro spáru šířky 7-12 mm</t>
  </si>
  <si>
    <t>sanace beton. povrchů - lemovací lišty : 11*29+5*18+7,5*3</t>
  </si>
  <si>
    <t xml:space="preserve">Technická zpráva - demontáž, zpět. montáž : </t>
  </si>
  <si>
    <t>622471111R00</t>
  </si>
  <si>
    <t>Nátěr vnějších stěn proti řasám a houbám preventivní</t>
  </si>
  <si>
    <t>sanace beton. povrchů : 3,75*30+18,5*30+6,5*20</t>
  </si>
  <si>
    <t>622904215R00</t>
  </si>
  <si>
    <t>Očištění fasád od organických nečistot, složitost fasády 3 - 5</t>
  </si>
  <si>
    <t>624472505RT4</t>
  </si>
  <si>
    <t>Vyspravení vnějších betonových a železobetonových konstrukcí a panelů lokální oprava speciální maltou - vyčištění prohlubně vymetením, nátěr plochy adhezním můstkem, zaplnění prohlubně výplňovou maltou tloušťka 5 mm, opravovaná plocha přes 0,25 do 0,5 m2, Penetrace</t>
  </si>
  <si>
    <t>801-4</t>
  </si>
  <si>
    <t>maltou tloušťka 5 mm, opravovaná plocha přes 0,25 do 0,5 m2</t>
  </si>
  <si>
    <t>sanace beton. povrchů : 80</t>
  </si>
  <si>
    <t xml:space="preserve">Technická zpráva, max. 5 % plochy : 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</si>
  <si>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</si>
  <si>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</si>
  <si>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</si>
  <si>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</si>
  <si>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</si>
  <si>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pohledy vstupní-boční-zadní : 8*(32,5*2+2*18*2)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</si>
  <si>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</si>
  <si>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</si>
  <si>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pohledy vstupní-boční-zadní : 8*(32,5*2+2*18*2)*3</t>
  </si>
  <si>
    <t>941941831R00</t>
  </si>
  <si>
    <t>Demontáž lešení lehkého řadového s podlahami šířky od 0,8 do 1 m, výšky do 10 m</t>
  </si>
  <si>
    <t>941955003R00</t>
  </si>
  <si>
    <t>Lešení lehké pracovní pomocné pomocné, o výšce lešeňové podlahy přes 1,9 do 2,5 m</t>
  </si>
  <si>
    <t>opravy vnitřních maleb : 500</t>
  </si>
  <si>
    <t>943943221R00</t>
  </si>
  <si>
    <t>Montáž lešení prostorového lehkého bez podlah výšky do 10 m</t>
  </si>
  <si>
    <t>pro zatížení podlahové plochy do 2 kPa (200 kg/m2),</t>
  </si>
  <si>
    <t>hala aerobiku : 283,5*5</t>
  </si>
  <si>
    <t>943943292R00</t>
  </si>
  <si>
    <t xml:space="preserve">Montáž lešení prostorového lehkého bez podlah příplatek  za každý další i započatý měsíc použití lešení pro zatížení podlahové plochy do 2 kPa (200 kg/m2) </t>
  </si>
  <si>
    <t>943943821R00</t>
  </si>
  <si>
    <t>Demontáž lešení prostorového lehkého výšky do 10 m</t>
  </si>
  <si>
    <t>bez podlah pro zatížení podlahové plochy do 2 kPa (200 kg/m2),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</si>
  <si>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</si>
  <si>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</si>
  <si>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</si>
  <si>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</si>
  <si>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944944081R00</t>
  </si>
  <si>
    <t xml:space="preserve">Demontáž ochranné sítě z umělých vláken </t>
  </si>
  <si>
    <t>949942101R00</t>
  </si>
  <si>
    <t>Hydraulická zvedací plošina včetně obsluhy instalovaná na automobilovém podvozku, výšky zdvihu do 27 m</t>
  </si>
  <si>
    <t>h</t>
  </si>
  <si>
    <t>včetně obsluhy instalovaná na automobilovém podvozku,</t>
  </si>
  <si>
    <t>pohledy vstupní-boční-zadní : 10*8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</si>
  <si>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</si>
  <si>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</si>
  <si>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zárubněmi, umytí a vyčištění jiných zasklených a natíraných ploch a zařizovacích předmětů před předáním do užívání světlá výška podlaží přes 4 m</t>
  </si>
  <si>
    <t>úklid po stavebních pracích : 1200</t>
  </si>
  <si>
    <t>953921111R00</t>
  </si>
  <si>
    <t>Dlaždice betonové na ploché střechy o rozměru 300 x 300 x 40 mm</t>
  </si>
  <si>
    <t>kladené jednotlivě volně s mezerami nasucho (např. pro schůdnost po měkké krytině, pro trvalé zatížení krytiny)</t>
  </si>
  <si>
    <t>střešní plášť haly soc. zázemí - skladba j3 : 24</t>
  </si>
  <si>
    <t xml:space="preserve">dlaždice pod vzt jednotkami, Techn. zpráva : </t>
  </si>
  <si>
    <t>963016111R00</t>
  </si>
  <si>
    <t>Demontáž sádrokartonových a sádrovláknitých podhledů z desek bez minerální izolace, na jednoduché ocelové konstrukci, 1x opláštěné tl. 12,5 mm</t>
  </si>
  <si>
    <t>801-3</t>
  </si>
  <si>
    <t>767581801R00</t>
  </si>
  <si>
    <t>Demontáž podhledů kazet</t>
  </si>
  <si>
    <t>800-767</t>
  </si>
  <si>
    <t>aerobik : 283,5</t>
  </si>
  <si>
    <t>767582800R00</t>
  </si>
  <si>
    <t>Demontáž podhledů roštů</t>
  </si>
  <si>
    <t>76759</t>
  </si>
  <si>
    <t>Kotvení lepených kotev M10</t>
  </si>
  <si>
    <t xml:space="preserve">ks    </t>
  </si>
  <si>
    <t>Indiv</t>
  </si>
  <si>
    <t>767995104R00</t>
  </si>
  <si>
    <t>Výroba a montáž atypických kovovových doplňků staveb hmotnosti přes 20 do 50 kg</t>
  </si>
  <si>
    <t>kg</t>
  </si>
  <si>
    <t>kotevní konzoly jímačů bleskosvodu K1, K2, K3 : 17*29,5</t>
  </si>
  <si>
    <t>55356-1</t>
  </si>
  <si>
    <t>Ocelové prvky pozinkované</t>
  </si>
  <si>
    <t>180456170400R</t>
  </si>
  <si>
    <t>Montážní plošina na autopod. MP13-1 (A 30)</t>
  </si>
  <si>
    <t>Sh</t>
  </si>
  <si>
    <t>STROJ</t>
  </si>
  <si>
    <t>Stroj</t>
  </si>
  <si>
    <t>POL6_</t>
  </si>
  <si>
    <t>999281151R00</t>
  </si>
  <si>
    <t>Přesun hmot pro opravy a údržbu objektů pro opravy a údržbu dosavadních objektů včetně vnějších plášťů  výšky do 25 m, nošením</t>
  </si>
  <si>
    <t>t</t>
  </si>
  <si>
    <t>POL1_1</t>
  </si>
  <si>
    <t>oborů 801, 803, 811 a 812</t>
  </si>
  <si>
    <t>711142559RY1</t>
  </si>
  <si>
    <t>Provedení izolace proti zemní vlhkosti pásy přitavením svislá, 1 vrstva, s dodávkou izolačního pásu se skleněnou nebo polyesterovou vložkou, s minerálním posypem, Pás hydroizolační asfaltový tl. = 4,0 mm; funkce: protiradonová, parobrzdná; asfalt: modifikovaný; nosná vložka: PES rohož; horní strana: minerální...</t>
  </si>
  <si>
    <t>800-711</t>
  </si>
  <si>
    <t>oprava hydroizolace pod terénem : 0,3*0,5*(12,6+10,9+1,3+1,3+10,9+13,5+0,5*2)</t>
  </si>
  <si>
    <t>Půdorys 1.NP - pozn. 8 : 0,3*0,5*(6,3+16+32,5+0,5*2)</t>
  </si>
  <si>
    <t>0,3*0,5*(8,1+4,2+5,1)</t>
  </si>
  <si>
    <t>0,3*0,5*(11,4+1,6)</t>
  </si>
  <si>
    <t>765R1</t>
  </si>
  <si>
    <t>Demontáž izolační fólie</t>
  </si>
  <si>
    <t>střešní plášť hlavní haly - skladba j1 : 2120</t>
  </si>
  <si>
    <t>střešní plášť boční haly - skladba j2 : 556</t>
  </si>
  <si>
    <t xml:space="preserve">původní PE fólie : </t>
  </si>
  <si>
    <t>oprava sportovní podlahy haly - skladba a1 : 1026,7</t>
  </si>
  <si>
    <t xml:space="preserve">demontáž původní PE fólie : </t>
  </si>
  <si>
    <t>998711103R00</t>
  </si>
  <si>
    <t>Přesun hmot pro izolace proti vodě svisle do 60 m</t>
  </si>
  <si>
    <t>POL1_7</t>
  </si>
  <si>
    <t>50 m vodorovně měřeno od těžiště půdorysné plochy skládky do těžiště půdorysné plochy objektu</t>
  </si>
  <si>
    <t>712300832R00</t>
  </si>
  <si>
    <t xml:space="preserve">Odstranění povlakové krytiny a mechu na střechách plochých do 10° povlakové krytiny  dvouvrstvé,  </t>
  </si>
  <si>
    <t>střešní plášť haly soc. zázemí - skladba j3 : 556</t>
  </si>
  <si>
    <t>střešní plášť vstup. vestibulu - skladba m1 : 43</t>
  </si>
  <si>
    <t>712300951RT2</t>
  </si>
  <si>
    <t>Oprava povlakové krytiny střech plochých do 10° oprava boulí NAIP pásy přitavením, Pás hydroizolační asfaltový tl. = 4,0 mm; funkce: protiradonová, parobrzdná; asfalt: modifikovaný; nosná vložka: PES rouno; horní strana: minerální...</t>
  </si>
  <si>
    <t>příplatek za správkový kus,</t>
  </si>
  <si>
    <t>střešní plášť haly soc. zázemí - skladba j3 : 556*0,1</t>
  </si>
  <si>
    <t>střešní plášť vstup. vestibulu - skladba m1 : 43*0,1</t>
  </si>
  <si>
    <t xml:space="preserve">oprava stávající parozábrany z 10 % plochy : </t>
  </si>
  <si>
    <t>712331101R00</t>
  </si>
  <si>
    <t>Povlakové krytiny střech do 10° pásy na sucho 1 vrstva, bez dodávky pásu</t>
  </si>
  <si>
    <t>střešní plášť hlavní haly - skladba j1 : 2120*1,1</t>
  </si>
  <si>
    <t xml:space="preserve">nová parozábrana, přesahy 10 % : </t>
  </si>
  <si>
    <t>712351111RT5</t>
  </si>
  <si>
    <t>Povlakové krytiny střech do 10° samolepicími pásy 1 vrstva, včetně dodávky samolepicího asfaltového pásu</t>
  </si>
  <si>
    <t>střešní plášť boční haly - skladba j2 : 556*1,1</t>
  </si>
  <si>
    <t>712371801RZ5</t>
  </si>
  <si>
    <t>Povlakové krytiny střech do 10° termoplasty volně položené,  ,  , včetně dodávky fólie, tloušťky 2 mm, Fólie hladká hydroizolační tl. = 2,00 mm; funkce: řešení detailů; materiál: PVC-P</t>
  </si>
  <si>
    <t>střešní plášť haly soc. zázemí - skladba j3 : 24*0,6*0,6</t>
  </si>
  <si>
    <t>712373111RT1</t>
  </si>
  <si>
    <t xml:space="preserve">Povlakové krytiny střech do 10° termoplasty kotvené do betonu, 6 kotev/m2, pro tl. izolace do 200 mm, bez dodávky fólie,  </t>
  </si>
  <si>
    <t>včetně ukotvení k podkladu hmoždinkami, svaření všech spojů a překrytí kotev fólií.</t>
  </si>
  <si>
    <t>střešní plášť haly soc. zázemí - skladba j3 : 556*1,1</t>
  </si>
  <si>
    <t>střešní plášť vstup. vestibulu - skladba m1 : 43*1,1</t>
  </si>
  <si>
    <t xml:space="preserve">nový vrchní pás, přesahy 10 % : </t>
  </si>
  <si>
    <t>712373121RT1</t>
  </si>
  <si>
    <t xml:space="preserve">Povlakové krytiny střech do 10° termoplasty kotvené do profilovaného plechu nebo do bednění, 6 kotev/m2, pro tl. izolace do 200 mm, bez dodávky fólie,  </t>
  </si>
  <si>
    <t>712378001R00</t>
  </si>
  <si>
    <t>Povlakové krytiny střech do 10° termoplasty Doplňkové konstrukce k povlakovým krytinám z fólií atiková okapnice, RŠ 150 mm, z pozinkovaného plechu s povrchovou úpravou PVC</t>
  </si>
  <si>
    <t xml:space="preserve">  včetně dodávek výrobků</t>
  </si>
  <si>
    <t>Úprava délky a připevnění okapnice natloukacími hmoždinkami včetně dodávky okapnice.</t>
  </si>
  <si>
    <t>okapnička 12/K : 20</t>
  </si>
  <si>
    <t xml:space="preserve">Výpis klempířských výrobků : </t>
  </si>
  <si>
    <t>712378006R00</t>
  </si>
  <si>
    <t>Povlakové krytiny střech do 10° termoplasty Doplňkové konstrukce k povlakovým krytinám z fólií rohová lišta vnější, RŠ 100 mm, z pozinkovaného plechu s povrchovou úpravou PVC</t>
  </si>
  <si>
    <t>Úprava délky a připevnění rohové lišty natloukacími hmoždinkami včetně dodávky lišty.</t>
  </si>
  <si>
    <t>vnější rohový profil 3/K : 445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</si>
  <si>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</si>
  <si>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</si>
  <si>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vntřní rohový profil 4/K : 310</t>
  </si>
  <si>
    <t>712391171RZ5</t>
  </si>
  <si>
    <t>Povlakové krytiny střech do 10° ostatní Textílie na střechách do 10° podkladní, včetně dodávky netkané polypropylénové textílie plošné hmotnosti 300 g/m2</t>
  </si>
  <si>
    <t>izolace atiky boční haly a haly soc. zázemí : 2*(0,4+0,6)*(2*18,4+32,34)*1,1</t>
  </si>
  <si>
    <t xml:space="preserve">Řez C-C, D-D - detail atiky : </t>
  </si>
  <si>
    <t>712391587R00</t>
  </si>
  <si>
    <t>Povlakové krytiny střech do 10° ostatní přibití pásů AIP, NAIP nebo foĺie  hřebíky (drátěnkami)</t>
  </si>
  <si>
    <t xml:space="preserve">nová parozábrana : </t>
  </si>
  <si>
    <t>712841559R00</t>
  </si>
  <si>
    <t>Samostatné vytažení izol. povlaku pásy přitavením v celé ploše, 1 vrstva, materiál ve specifikaci</t>
  </si>
  <si>
    <t>na konstrukce převyšující úroveň střechy,</t>
  </si>
  <si>
    <t>izolace atiky haly soc. zázemí : (0,3+0,5)*(2*18,4+32,34)*1,1</t>
  </si>
  <si>
    <t>712851559RZ2</t>
  </si>
  <si>
    <t>Samostatné vytažení izolace, samolepicími pásy 1 vrstva, včetně dodávky modifikovaného asfaltového pásu, Pás hydroizolační asfaltový tl. = 3,0 mm; funkce: protiradonová, parobrzdná; asfalt: modifikovaný; nosná vložka: skelná tkanina; horní strana: mine...</t>
  </si>
  <si>
    <t>izolace atiky boční haly : (0,3+0,5)*(2*18,4+32,34)*1,1</t>
  </si>
  <si>
    <t>712871801R00</t>
  </si>
  <si>
    <t>Samostatné vytažení izolačního povlaku termoplasty 1 vrstva, materiál ve specifikaci, bez rozlišení tloušťky fólie</t>
  </si>
  <si>
    <t>712R1</t>
  </si>
  <si>
    <t>Přelepení spojů, včetně maskovací pásky šířky 50 mm</t>
  </si>
  <si>
    <t>střešní plášť boční haly - skladba j2 : 556*2,5</t>
  </si>
  <si>
    <t xml:space="preserve">přelepení spojů desek malířskou páskou : </t>
  </si>
  <si>
    <t>712R2</t>
  </si>
  <si>
    <t>Závětrná lišta VIPLANYL RŠ 300 mm</t>
  </si>
  <si>
    <t>Úprava délky a připevnění závětrné lišty natloukacími hmoždinkami včetně dodávky lišty.</t>
  </si>
  <si>
    <t>závětrná lišta 2/K : 625</t>
  </si>
  <si>
    <t>712R3</t>
  </si>
  <si>
    <t>Oplechování VIPLANYL RŠ 175 mm</t>
  </si>
  <si>
    <t>oplechování 5/K : 200</t>
  </si>
  <si>
    <t>712R4</t>
  </si>
  <si>
    <t>Stěnová lišta vyhnutá VIPLANYL RŠ 100 mm</t>
  </si>
  <si>
    <t>Úprava délky a připevnění stěnové lišty natloukacími hmoždinkami včetně dodávky lišty.</t>
  </si>
  <si>
    <t>stěnová lišta 14/K : 151</t>
  </si>
  <si>
    <t>283221051R</t>
  </si>
  <si>
    <t>fólie izolační střešní hydroizolační; tloušťka 2,00 mm; plošná hmotnost 2 400 g/m2; PVC-P, výztužná mřížka; µ = 15 000,0</t>
  </si>
  <si>
    <t>střešní plášť hlavní haly - skladba j1 : 2120*1,1*1,1</t>
  </si>
  <si>
    <t>střešní plášť boční haly - skladba j2 : 556*1,1*1,1</t>
  </si>
  <si>
    <t>střešní plášť haly soc. zázemí - skladba j3 : 556*1,1*1,1</t>
  </si>
  <si>
    <t>střešní plášť vstup. vestibulu - skladba m1 : 43*1,1*1,1</t>
  </si>
  <si>
    <t>izolace atiky boční haly a haly soc. zázemí : 2*(0,4+0,6)*(2*18,4+32,34)*1,1*1,1</t>
  </si>
  <si>
    <t xml:space="preserve">nový vrchní pás, přesahy a ztratné 10 % : </t>
  </si>
  <si>
    <t>628522590R</t>
  </si>
  <si>
    <t>pás izolační z modifikovaného asfaltu natavitelný; nosná vložka polyesterové rouno; horní strana jemný minerální posyp; spodní strana PE fólie; tl. 4,0 mm</t>
  </si>
  <si>
    <t>RTS 22/ II</t>
  </si>
  <si>
    <t>62852263R</t>
  </si>
  <si>
    <t>Pás hydroizolační asfaltový tloušťka = 4,0 mm; asfalt: modifikovaný; nosná vložka: skelná tkanina; horní strana: minerální posyp; spodní strana: PE fólie</t>
  </si>
  <si>
    <t xml:space="preserve">nová parozábrana, přesahy a ztratné 10 % : </t>
  </si>
  <si>
    <t>998712103R00</t>
  </si>
  <si>
    <t>Přesun hmot pro povlakové krytiny v objektech výšky přes 12 do 24 m</t>
  </si>
  <si>
    <t>50 m vodorovně</t>
  </si>
  <si>
    <t>713103221R00</t>
  </si>
  <si>
    <t>Odstranění tepelné izolace z desek, lamel, rohoží, pásů a foukané izolace stěn, připevněné drátem, přibitím, přeistřelením nebo na trny, z minerálních desek, lamel, rohoží a pásů, tloušťky do 100 mm</t>
  </si>
  <si>
    <t>800-713</t>
  </si>
  <si>
    <t>oprava obvodového pláště - skladba k2, k3 : 216+8,5+113+30+128</t>
  </si>
  <si>
    <t>demontáž původních fasádních izol. desek : 8,5+237+137+113</t>
  </si>
  <si>
    <t xml:space="preserve">pohledy vstupní-boční-zadní : </t>
  </si>
  <si>
    <t>713103312R00</t>
  </si>
  <si>
    <t>Odstranění tepelné izolace z desek, lamel, rohoží, pásů a foukané izolace stěn, přilepené k podkladu, z desek z expandovaného polystyrenu, tloušťky od 100 mm do 200 mm</t>
  </si>
  <si>
    <t>713104221R00</t>
  </si>
  <si>
    <t>Odstranění tepelné izolace z desek, lamel, rohoží, pásů a foukané izolace plochých střech, připevněné drátem, přibitím, přeistřelením nebo na trny, z minerálních desek, lamel, rohoží a pásů, tloušťky do 100 mm</t>
  </si>
  <si>
    <t>tloušťky do 100 mm</t>
  </si>
  <si>
    <t>713104222R00</t>
  </si>
  <si>
    <t>Odstranění tepelné izolace z desek, lamel, rohoží, pásů a foukané izolace plochých střech, připevněné drátem, přibitím, přeistřelením nebo na trny, z minerálních desek, lamel, rohoží a pásů, tloušťky od 100 mm do 200 mm</t>
  </si>
  <si>
    <t>tloušťky od 100 mm do 200 mm</t>
  </si>
  <si>
    <t>713141131R00</t>
  </si>
  <si>
    <t>Montáž tepelné izolace plochých střech lepená plnoplošně za studena, jednovrstvé</t>
  </si>
  <si>
    <t>izolace atiky boční haly a haly soc. zázemí : 2*(0,2+0,4)*(2*18,4+32,34)*1,1</t>
  </si>
  <si>
    <t>713141151R00</t>
  </si>
  <si>
    <t>Montáž tepelné izolace plochých střech kladená na sucho, jednovrstvá</t>
  </si>
  <si>
    <t>střešní plášť hlavní haly - skladba j1 : 2*2120</t>
  </si>
  <si>
    <t>střešní plášť boční haly - skladba j2 : 2*556</t>
  </si>
  <si>
    <t>střešní plášť haly soc. zázemí - skladba j3 : 2*556</t>
  </si>
  <si>
    <t>střešní plášť vstup. vestibulu - skladba m1 : 2*43</t>
  </si>
  <si>
    <t xml:space="preserve">nová tepelná izolace, 2 vrstvy : </t>
  </si>
  <si>
    <t>713141531R00</t>
  </si>
  <si>
    <t>Montáž tepelné izolace plochých střech Montáž tepelné izolace z desek z pěnového skla na plochých střechách betonových a železobetonových, lepených asfaltovým lepidlem, s penetrací podkladu, bez dodávky desek</t>
  </si>
  <si>
    <t>dodávky desek</t>
  </si>
  <si>
    <t>střešní plášť haly soc. zázemí - skladba j3 : 1,2*0,6*(44+30)</t>
  </si>
  <si>
    <t xml:space="preserve">izolace pod vzt jednotkami, Techn. zpráva : </t>
  </si>
  <si>
    <t>63151443R</t>
  </si>
  <si>
    <t>Výrobek izolační pro budovy z minerální vlny (MW) tvar: deska; tloušťka d = 40,0 mm; vlákna: podélná; OH = 130 kg/m3; lambda = 0,036 W/(m.K); RtF: A1</t>
  </si>
  <si>
    <t>izolace atiky boční haly a haly soc. zázemí : 2*0,2*(2*18,4+32,34)*1,1*1,1</t>
  </si>
  <si>
    <t xml:space="preserve">Řez C-C, D-D - detail atiky, ztratné 10 % : </t>
  </si>
  <si>
    <t>63151442R</t>
  </si>
  <si>
    <t>Výrobek izolační pro budovy z minerální vlny (MW) tvar: deska; tloušťka d = 30,0 mm; vlákna: podélná; OH = 130 kg/m3; lambda = 0,036 W/(m.K); RtF: A1</t>
  </si>
  <si>
    <t>střešní plášť vstup. vestibulu - skladba m1 : 2*43*1,1</t>
  </si>
  <si>
    <t xml:space="preserve">nová tepelná izolace, ztratné 10 % : </t>
  </si>
  <si>
    <t>63151498R</t>
  </si>
  <si>
    <t>Výrobek izolační pro budovy z minerální vlny (MW) tvar: deska; tloušťka d = 60,0 mm; vlákna: podélná; OH = 160 kg/m3; lambda = 0,037 W/(m.K); pevnost v tlaku CS 70 kPa; RtF: A1</t>
  </si>
  <si>
    <t>izolace atiky boční haly a haly soc. zázemí : 2*0,4*(2*18,4+32,34)*1,1*1,1</t>
  </si>
  <si>
    <t>63151500R</t>
  </si>
  <si>
    <t>Výrobek izolační pro budovy z minerální vlny (MW) tvar: deska; tloušťka d = 80,0 mm; vlákna: podélná; OH = 160 kg/m3; lambda = 0,037 W/(m.K); pevnost v tlaku CS 70 kPa; RtF: A1</t>
  </si>
  <si>
    <t>63151502R</t>
  </si>
  <si>
    <t>Výrobek izolační pro budovy z minerální vlny (MW) tvar: deska; tloušťka d = 100,0 mm; vlákna: podélná; OH = 160 kg/m3; lambda = 0,039 W/(m.K); pevnost v tlaku CS 70 kPa; RtF: A1</t>
  </si>
  <si>
    <t>63151504R</t>
  </si>
  <si>
    <t>Výrobek izolační pro budovy z minerální vlny (MW) tvar: deska; tloušťka d = 120,0 mm; vlákna: podélná; OH = 160 kg/m3; lambda = 0,039 W/(m.K); pevnost v tlaku CS 70 kPa; RtF: A1</t>
  </si>
  <si>
    <t>63483004R</t>
  </si>
  <si>
    <t>Výrobek izolační pro budovy z pěnového skla (CG) tvar: deska; tloušťka d = 60,0 mm; OH = 115 kg/m3; lambda = 0,041 W/(m.K); pevnost v tlaku CS 600 kPa; RtF: A1</t>
  </si>
  <si>
    <t>střešní plášť haly soc. zázemí - skladba j3 : 1,2*0,6*30</t>
  </si>
  <si>
    <t>634830092R</t>
  </si>
  <si>
    <t>Výrobek izolační pro budovy z pěnového skla (CG) tvar: deska; tloušťka d = 140,0 mm; OH = 115 kg/m3; lambda = 0,041 W/(m.K); pevnost v tlaku CS 600 kPa; RtF: A1</t>
  </si>
  <si>
    <t>střešní plášť haly soc. zázemí - skladba j3 : 1,2*0,6*44</t>
  </si>
  <si>
    <t>998713103R00</t>
  </si>
  <si>
    <t>Přesun hmot pro izolace tepelné v objektech výšky do 24 m</t>
  </si>
  <si>
    <t>721170966R00</t>
  </si>
  <si>
    <t>Opravy odpadního potrubí novodurového propojení dosavadního potrubí PVC, D 140 mm</t>
  </si>
  <si>
    <t>800-721</t>
  </si>
  <si>
    <t>Včetně pomocného lešení o výšce podlahy do 1900 mm a pro zatížení do 1,5 kPa.</t>
  </si>
  <si>
    <t>napojení nových střešních vpustí : 6+8</t>
  </si>
  <si>
    <t>721171808R00</t>
  </si>
  <si>
    <t>Demontáž potrubí z novodurových trub přes D 75 mm do D 114 mm</t>
  </si>
  <si>
    <t>odpadního nebo připojovacího,</t>
  </si>
  <si>
    <t>napojení nových střešních vpustí : 14*1</t>
  </si>
  <si>
    <t>721176146R00</t>
  </si>
  <si>
    <t>Potrubí HT dešťové (svislé) vnější průměr D 125 mm, tloušťka stěny 3,1 mm, DN 125</t>
  </si>
  <si>
    <t>včetně tvarovek, objímek. Bez zednických výpomocí.</t>
  </si>
  <si>
    <t>Potrubí včetně tvarovek, objímek a vložek pro tlumení hluku. Bez zednických výpomocí.</t>
  </si>
  <si>
    <t>Včetně zřízení a demontáže pomocného lešení.</t>
  </si>
  <si>
    <t>721176147R00</t>
  </si>
  <si>
    <t>Potrubí HT dešťové (svislé) vnější průměr D 160 mm, tloušťka stěny 3,9 mm, DN 150</t>
  </si>
  <si>
    <t>napojení nových střešních vpustí : 14*0,5</t>
  </si>
  <si>
    <t>721210823R00</t>
  </si>
  <si>
    <t>Demontáž vpusti střešní , DN 125</t>
  </si>
  <si>
    <t>původní střešní vpusti : 6+8</t>
  </si>
  <si>
    <t>721231129R00</t>
  </si>
  <si>
    <t>Střešní vtoky krycí koš vtoku pro střechy s kačírkem, výška 100 mm, včetně dodávky materiálu</t>
  </si>
  <si>
    <t>střešní vpusť 8/K : 6</t>
  </si>
  <si>
    <t>střešní vpusť 9/K : 8</t>
  </si>
  <si>
    <t>721231212RT5</t>
  </si>
  <si>
    <t>Střešní vtoky vtok střešní sanační v povlakové krytině, střecha zateplená, D 110 mm, včetně dodávky materiálu</t>
  </si>
  <si>
    <t>721231212RT7</t>
  </si>
  <si>
    <t>Střešní vtoky vtok střešní sanační v povlakové krytině, střecha zateplená, D 160 mm, včetně dodávky materiálu</t>
  </si>
  <si>
    <t>721231331R00</t>
  </si>
  <si>
    <t>Střešní vtoky Doplňky pro střešní vtoky vyhřívací sada pro střešní vtoky , včetně dodávky materiálu</t>
  </si>
  <si>
    <t>721231334R00</t>
  </si>
  <si>
    <t>Střešní vtoky Doplňky pro střešní vtoky elektronický termostat vnější, včetně dodávky materiálu</t>
  </si>
  <si>
    <t>721231335R00</t>
  </si>
  <si>
    <t>Střešní vtoky Doplňky pro střešní vtoky elektronický termostat vnitřní, včetně dodávky materiálu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</si>
  <si>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</si>
  <si>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</si>
  <si>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</si>
  <si>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762341921R00</t>
  </si>
  <si>
    <t>Bednění a laťování střech vyřezání jednotlivých otvorů bez rozebrání krytiny  v bednění z prken tloušťky do 32 mm, plocha otvoru do 1 m2</t>
  </si>
  <si>
    <t>800-762</t>
  </si>
  <si>
    <t>v rámci výměny střešních vpustí : 4*0,4</t>
  </si>
  <si>
    <t>762343931RV1</t>
  </si>
  <si>
    <t>Bednění a laťování střech zabednění jednotlivých otvorů ve střeše bez dodávky řeziva, plocha otvoru do 1 m2</t>
  </si>
  <si>
    <t>762361114R00</t>
  </si>
  <si>
    <t>Spádové klíny montáž  pro rovné střechy s připojením na nosnou konstrukci z řeziva, průřezové plochy do 120 cm2</t>
  </si>
  <si>
    <t>izolace atiky boční haly a haly soc. zázemí : 2*(2*18,4+32,34)</t>
  </si>
  <si>
    <t>762361127R00</t>
  </si>
  <si>
    <t>Spádové klíny montáž  pro rovné střechy s připojením na nosnou konstrukci z řeziva, průřezové plochy přes 224 do 288 cm2</t>
  </si>
  <si>
    <t>nadřímsový spádový žlab : 200</t>
  </si>
  <si>
    <t xml:space="preserve">Řez A-A, B-B - detail nadříms. žlabu : </t>
  </si>
  <si>
    <t>762395000R00</t>
  </si>
  <si>
    <t>Spojovací a ochranné prostředky svory, prkna, hřebíky, pásová ocel, vruty, impregnace</t>
  </si>
  <si>
    <t>v rámci výměny střešních vpustí : 4*0,5*0,025</t>
  </si>
  <si>
    <t>762441111R00</t>
  </si>
  <si>
    <t>Obložení atiky montáž z dřevoštěpkových desek, 1 vrstva, přibíjením</t>
  </si>
  <si>
    <t>izolace atiky boční haly a haly soc. zázemí : 2*0,58*(2*18,4+32,34)</t>
  </si>
  <si>
    <t>oprava obkladu římsy - podkladní desky : 180*(0,71+0,46)*0,2</t>
  </si>
  <si>
    <t>762441114R00</t>
  </si>
  <si>
    <t>Obložení atiky montáž z dřevoštěpkových desek, 1 vrstva, lepením</t>
  </si>
  <si>
    <t>oprava obkladu římsy - nové desky : 180*(0,71+0,46)</t>
  </si>
  <si>
    <t>762495000R00</t>
  </si>
  <si>
    <t>Spojovací a ochranné prostředky hřebíky, vruty</t>
  </si>
  <si>
    <t>nadřímsový spádový žlab : 200*(0,35+0,3+0,25+0,2)</t>
  </si>
  <si>
    <t>59590741R</t>
  </si>
  <si>
    <t>deska cementotřísková l = 3 350 mm; š = 1 250 mm; tl. 20,0 mm; povrch hladký</t>
  </si>
  <si>
    <t>oprava obkladu římsy - podkladní desky : 180*(0,71+0,46)*0,2*1,1</t>
  </si>
  <si>
    <t xml:space="preserve">Technická zpráva, ztratné 10 % : </t>
  </si>
  <si>
    <t>60510055R</t>
  </si>
  <si>
    <t>Lať dřevina: SM; jakost: I; tl. = 40 mm; šířka = 60 mm</t>
  </si>
  <si>
    <t>izolace atiky boční haly a haly soc. zázemí : 2*(2*18,4+32,34)*2*1,1</t>
  </si>
  <si>
    <t>nadřímsový spádový žlab : 200*2*1,1</t>
  </si>
  <si>
    <t>60510990R</t>
  </si>
  <si>
    <t>Prkno dřevina: SM; opracování: omítané</t>
  </si>
  <si>
    <t>oprava sportovní podlahy haly - skladba a1 : 1026,7*0,019*1,1*0,7</t>
  </si>
  <si>
    <t xml:space="preserve">nová slepá podlaha, 10 % ztratné : </t>
  </si>
  <si>
    <t xml:space="preserve">spotřeba max. 70 % celkové plochy : </t>
  </si>
  <si>
    <t>nová vrchní a spodní pružinová vrstva : 1026,7*2*2*0,019*0,095*1,1</t>
  </si>
  <si>
    <t xml:space="preserve">spotřeba 2 m´/m2, 2 vrstvy, 10 % ztratné : </t>
  </si>
  <si>
    <t>60721510R</t>
  </si>
  <si>
    <t>deska dřevotřísková tl = 8,0 mm; š = 1 830 mm; l = 2840,0 mm; prostředí suché</t>
  </si>
  <si>
    <t>oprava sportovní podlahy haly - skladba a1 : 1026,7*4*0,095*0,07*1,1</t>
  </si>
  <si>
    <t xml:space="preserve">nová mezivložka 95 x 70 mm, 4 ks/m2 : </t>
  </si>
  <si>
    <t xml:space="preserve">10 % ztratné : </t>
  </si>
  <si>
    <t>60725017R</t>
  </si>
  <si>
    <t>Deska z plochých třísek (OSB) typ: 3; tl. = 25,0 mm; povrch: nebroušený; hrana: rovná; RtF: D</t>
  </si>
  <si>
    <t>v rámci výměny střešních vpustí : 14*0,5</t>
  </si>
  <si>
    <t>izolace atiky boční haly a haly soc. zázemí : 2*0,58*(2*18,4+32,34)*1,1</t>
  </si>
  <si>
    <t>nadřímsový spádový žlab : 200*(0,35+0,3+0,25+0,2)*1,1</t>
  </si>
  <si>
    <t>60756008R</t>
  </si>
  <si>
    <t>deska fasádní HPL laminát vytvrzený pryskyřicí; l = 2 800 mm; š = 1 300 mm; tl. 8,0 mm; dekor uni; pevnost v ohybu od 90,0 MPa; pevnost v tahu 80,0 MPa</t>
  </si>
  <si>
    <t>oprava obkladu římsy - nové desky : 180*(0,71+0,46)*1,1</t>
  </si>
  <si>
    <t>998762103R00</t>
  </si>
  <si>
    <t>Přesun hmot pro konstrukce tesařské v objektech výšky do 24 m</t>
  </si>
  <si>
    <t>76255</t>
  </si>
  <si>
    <t>Podklad na střeše pod kotvení střešního jímače K3 - rozměr 1,5x1,5m</t>
  </si>
  <si>
    <t>skladba : 3</t>
  </si>
  <si>
    <t xml:space="preserve">purenit tl.50mm : </t>
  </si>
  <si>
    <t xml:space="preserve">OSB 3 tl.25mm : </t>
  </si>
  <si>
    <t xml:space="preserve">plech P.8 : </t>
  </si>
  <si>
    <t xml:space="preserve">ocelová rošt : </t>
  </si>
  <si>
    <t xml:space="preserve">izolační manžeta : </t>
  </si>
  <si>
    <t>764441291R00</t>
  </si>
  <si>
    <t>Ostatní prvky na fasádě z pozinkovaného plechu montáž balkonového chrliče</t>
  </si>
  <si>
    <t>800-764</t>
  </si>
  <si>
    <t>včetně spojovacích prostředků.</t>
  </si>
  <si>
    <t>bezpečnostní přepady - chrliče : 2+2</t>
  </si>
  <si>
    <t xml:space="preserve">Půdorys střechy - pozn. 3 : </t>
  </si>
  <si>
    <t>764811201R00</t>
  </si>
  <si>
    <t xml:space="preserve">Krytina hladká z tabulí, z pozinkovaného lakovaného plechu, sklon střechy do 30°, plocha střechy do 10 m2, dodávka a montáž </t>
  </si>
  <si>
    <t>s úpravou krytiny u okapů, prostupů a výčnělků</t>
  </si>
  <si>
    <t>oplechování stříšek 24/K : 1,2*16</t>
  </si>
  <si>
    <t>764816412R00</t>
  </si>
  <si>
    <t xml:space="preserve">Oplechování  okapnice, z lakovaného pozinkovaného plechu, rš 125 mm, dodávka a montáž </t>
  </si>
  <si>
    <t>včetně zhotovení rohů, spojů a dilatací</t>
  </si>
  <si>
    <t>okapnička 11/K : 6</t>
  </si>
  <si>
    <t>764819212R00</t>
  </si>
  <si>
    <t>Odpadní trouby kruhové, průměr 100 mm, z lakovaného pozinkovaného plechu,  , dodávka a montáž</t>
  </si>
  <si>
    <t>včetně kolena, objímky, spojovacího materiálu a zednické výpomoci.</t>
  </si>
  <si>
    <t>klempířský výrobek 20/K : 4</t>
  </si>
  <si>
    <t>764815101R00</t>
  </si>
  <si>
    <t>Žlaby podokapní čtyřhranné, z lakovaného pozinkovaného plechu, rš 250 mm, dodávka a montáž</t>
  </si>
  <si>
    <t>včetně háků, čel, rohů, rovných hrdel a dilatací</t>
  </si>
  <si>
    <t>klempířský výrobek 13/K : 6</t>
  </si>
  <si>
    <t>764815831R00</t>
  </si>
  <si>
    <t>Ostatní prvky ke žlabům a odpadním troubám kotlík žlabový čtyřhranný o rozměru 200x250x350 mm, z lakovaného pozinkovaného plechu,  , dodávka a montáž</t>
  </si>
  <si>
    <t>klempířský výrobek 13/K : 1</t>
  </si>
  <si>
    <t>764905913RT2</t>
  </si>
  <si>
    <t>Ostatní prvky ke střechám sněhová zábrana trubková z dvojice trubek, dl. 3 m z pozinované lakované oceli,  ,  , dodávka a montáž</t>
  </si>
  <si>
    <t>klempířský výrobek 17/K : 180/3</t>
  </si>
  <si>
    <t>764816125R00</t>
  </si>
  <si>
    <t>Oplechování parapetů včetně rohů, lepené lepidlem, z lakovaného pozinkovaného plechu, rš 250 mm, dodávka a montáž</t>
  </si>
  <si>
    <t>včetně rohů</t>
  </si>
  <si>
    <t>klempířský výrobek 1/K : 105</t>
  </si>
  <si>
    <t>764311821R00</t>
  </si>
  <si>
    <t xml:space="preserve">Demontáž krytiny hladké střešní z tabulí 2 x 1 m, plochy do 25 m, sklonu do 30° </t>
  </si>
  <si>
    <t>původní oplechování stříšek : 1,2*16</t>
  </si>
  <si>
    <t>764321860R00</t>
  </si>
  <si>
    <t>Demontáž oplechování říms pod nadřímsovým žlabem, rš 1000 mm, sklonu do 30°</t>
  </si>
  <si>
    <t>původní oplechování římsy hlavní haly : 200</t>
  </si>
  <si>
    <t>764323820R00</t>
  </si>
  <si>
    <t xml:space="preserve">Demontáž oplechování okapů na střechách s živičnou (fóliovou) krytinou, rš 250 mm,  </t>
  </si>
  <si>
    <t>původní okapy ploché a hlavní střechy : 130+200</t>
  </si>
  <si>
    <t>764332890R00</t>
  </si>
  <si>
    <t>Demontáž lemování zdí  na střechách s tvrdou krytinou s krycím plechem nadezdívek z dílů, rš 1000 mm, sklonu do 30°</t>
  </si>
  <si>
    <t>původní horní a dolní lemování na střeše : 2*2*(8+2,7)</t>
  </si>
  <si>
    <t>764348813R00</t>
  </si>
  <si>
    <t>Demontáž ostatních kusových prvků demontáž sněhového zachytávače, držáku lana bleskosvodu  sklonu do 30°</t>
  </si>
  <si>
    <t>původní sněhové zachytače : 155/2</t>
  </si>
  <si>
    <t>764351810R00</t>
  </si>
  <si>
    <t>Demontáž žlabů podokapních čtyřhranných rovných, rš 250 a 330 mm, sklonu do 30°</t>
  </si>
  <si>
    <t>původní podokapní žlab hranatý : 6</t>
  </si>
  <si>
    <t>764357801R00</t>
  </si>
  <si>
    <t xml:space="preserve">Demontáž žlabů mezistřešních a zaatikových, rš 1100 mm,  </t>
  </si>
  <si>
    <t>původní podokapní žlaby : 200</t>
  </si>
  <si>
    <t>764357804R00</t>
  </si>
  <si>
    <t xml:space="preserve">Demontáž žlabů mezistřešních a zaatikových, rš 1400 mm,  </t>
  </si>
  <si>
    <t>původní nástřešní žlab : 65</t>
  </si>
  <si>
    <t>764359841R00</t>
  </si>
  <si>
    <t xml:space="preserve">Demontáž žlabů kotlíku sběrného na ploché střeše,  ,  </t>
  </si>
  <si>
    <t>původní žlabové kotlíky : 8+1</t>
  </si>
  <si>
    <t>764391820R00</t>
  </si>
  <si>
    <t>Demontáž ostatních prvků střešních závětrné lišty, rš 250 a 330 mm, sklonu do 30°</t>
  </si>
  <si>
    <t>původní závětrné lišty : 20</t>
  </si>
  <si>
    <t>764410850R00</t>
  </si>
  <si>
    <t>Demontáž oplechování parapetů rš od 100 do 330 mm</t>
  </si>
  <si>
    <t>původní okenní parapety : 105</t>
  </si>
  <si>
    <t>764430850R00</t>
  </si>
  <si>
    <t>Demontáž oplechování zdí a nadezdívek rš 600 mm</t>
  </si>
  <si>
    <t>původní oplechování atiky ploché střechy : 155</t>
  </si>
  <si>
    <t>764454801R00</t>
  </si>
  <si>
    <t>Demontáž odpadních trub nebo součástí trub kruhových , o průměru 75 a 100 mm</t>
  </si>
  <si>
    <t>původní odpadní potrubí : 4</t>
  </si>
  <si>
    <t>28348113R</t>
  </si>
  <si>
    <t>chrlič plast; límec PVC; D odtok 110 mm; průřez odtoku kruh; l = 500,0 mm; mřížka kov; hydraulická kapacita 5,50 l/sec</t>
  </si>
  <si>
    <t>998764103R00</t>
  </si>
  <si>
    <t>Přesun hmot pro konstrukce klempířské v objektech výšky do 24 m</t>
  </si>
  <si>
    <t>766411811R00</t>
  </si>
  <si>
    <t>Demontáž obložení stěn panely velikosti do 1,5 m2</t>
  </si>
  <si>
    <t>800-766</t>
  </si>
  <si>
    <t>demontáž původních fasádních desek : 8,5+237+137+113</t>
  </si>
  <si>
    <t>766601216R00</t>
  </si>
  <si>
    <t>Těsnění připojovací spáry spára ostění, interiér - fólie parotěsná šířky 50 mm samolepicí, výplň PU pěnou, exteriér - páska paropropustná šířky 20 mm, tl. 8/40 mm expanzní,  , Parozábrana polymerní</t>
  </si>
  <si>
    <t>Instalace a dodávka parotěsné okenní fólie a paropropustné expanzní pásky.</t>
  </si>
  <si>
    <t>767134831R00</t>
  </si>
  <si>
    <t>Demontáž stěn a příček z plechu oplechování stěn  lamelami</t>
  </si>
  <si>
    <t>oprava lamelové fasády : 11</t>
  </si>
  <si>
    <t xml:space="preserve">Technická zpráva, Pohledy - pozn. 5 : </t>
  </si>
  <si>
    <t>767135821R00</t>
  </si>
  <si>
    <t>Demontáž stěn a příček z plechu roštu pro oplechování  z kazet</t>
  </si>
  <si>
    <t>demontáž původních roštů pro kotvení desek : 8,5+237+137+113</t>
  </si>
  <si>
    <t>767426201R00</t>
  </si>
  <si>
    <t>Montáž opláštění Montáž obkladů kovových Montáž doplňků pro kovové obklady slunolamů horizontálních</t>
  </si>
  <si>
    <t>hliníkové slunolamy 27/Z : 22*3,25*0,3</t>
  </si>
  <si>
    <t>seřízení původních slunolamů : 55</t>
  </si>
  <si>
    <t>767427418R00</t>
  </si>
  <si>
    <t xml:space="preserve">Montáž opláštění Provětrávané fasády příplatek za formátování , z desek HPL tl. 6 mm,  </t>
  </si>
  <si>
    <t>oprava obvodového pláště - skladba k2 : 216+8,5+113+30+128</t>
  </si>
  <si>
    <t>nový obvodový plášť : 8,5+237+137+113</t>
  </si>
  <si>
    <t>767616111R00</t>
  </si>
  <si>
    <t>Montáž oken jednoduchých, nebo okenních rámů ostatní oken z Al-profilů</t>
  </si>
  <si>
    <t>Včetně dokončení okování křídel.</t>
  </si>
  <si>
    <t>okno hliníkové 12/To : 20*2,3*0,75</t>
  </si>
  <si>
    <t>okno hliníkové 13/To : 8*3,55*0,75</t>
  </si>
  <si>
    <t>okno hliníkové 17/To : 3,1*1,5</t>
  </si>
  <si>
    <t>okno hliníkové 23/To : 3,25*1,4</t>
  </si>
  <si>
    <t xml:space="preserve">Výpis výplní otvorů : </t>
  </si>
  <si>
    <t>767631800R00</t>
  </si>
  <si>
    <t>Demontáž oken pro beztmelé zasklení vč. zasklení konstrukce včetně zasklení</t>
  </si>
  <si>
    <t>demontáž původních hliník. oken : 65</t>
  </si>
  <si>
    <t>767863103R00</t>
  </si>
  <si>
    <t>Montáž izolátorů a tlumičů konstrukčních součástí izolátorů rámů bez betonové výplně, svařovaných, o ploše přes 1, do 1,7 m2</t>
  </si>
  <si>
    <t>akustická clona - akustické panely : 4*2*2</t>
  </si>
  <si>
    <t xml:space="preserve">7/Z - Výpis zámečn. výrobků : </t>
  </si>
  <si>
    <t>767867803R00</t>
  </si>
  <si>
    <t>Demontáž izolátorů a tlumičů tlumičů vzduchotechniky  združovacích plášťů tlumičů</t>
  </si>
  <si>
    <t>akustická clona - původní akustické panely : 4*2*2</t>
  </si>
  <si>
    <t>767891911R00</t>
  </si>
  <si>
    <t>Opravy ostatních doplňků staveb výměna lišt hliníkových šroubovaných</t>
  </si>
  <si>
    <t>767999801R00</t>
  </si>
  <si>
    <t>Demontáž ostatních doplňků staveb doplňků staveb  o hmotnosti přes 20 do 50 kg</t>
  </si>
  <si>
    <t>původní hliníkové slunolamy : 22*3,25*1</t>
  </si>
  <si>
    <t>767R3</t>
  </si>
  <si>
    <t>Provětr.fasáda,nevid.uchyc, keramický tenkostěnný obklad tl. 5 mm, MV tl.12 cm</t>
  </si>
  <si>
    <t>Dodávka a montáž keramického obkladu pomocí chemie, nosné Al konstrukce včetně kotevních prvků, odsazení konstrukce do 250 mm, tepelné minerální izolace včetně kotev a difuzní folie.</t>
  </si>
  <si>
    <t>767R4</t>
  </si>
  <si>
    <t>Ostění a nadpraží, nevid.uchyc.,ker.obklad, do hl.250mm</t>
  </si>
  <si>
    <t>Dodávka a montáž ostění a nadpraží provětrávané fasády z keramických obkladů - neviditelné uchycení.</t>
  </si>
  <si>
    <t>ostění, nadpraží - nová okna : 128,55</t>
  </si>
  <si>
    <t>ostění, nadpraží - původní okna, dveře : 21+11+13,7+18+11</t>
  </si>
  <si>
    <t>767R5</t>
  </si>
  <si>
    <t>Fasáda z profilovaných lamel Fasetti</t>
  </si>
  <si>
    <t xml:space="preserve">m2    </t>
  </si>
  <si>
    <t>767990010RA0</t>
  </si>
  <si>
    <t>Ostatní atypické kovové prvky do 5 kg/kus</t>
  </si>
  <si>
    <t>AP-PSV</t>
  </si>
  <si>
    <t>Agregovaná položka</t>
  </si>
  <si>
    <t>POL2_</t>
  </si>
  <si>
    <t>oprava ocel. konstrukce stříšky nad vstupem : 65</t>
  </si>
  <si>
    <t>akustická clona - původ. nosná konstrukce : 20</t>
  </si>
  <si>
    <t>138R1</t>
  </si>
  <si>
    <t>Přirážka za komaxitový nástřik ocel.výrobků</t>
  </si>
  <si>
    <t>akustická clona - akustické panely : 4*2*2*25</t>
  </si>
  <si>
    <t>767-12To</t>
  </si>
  <si>
    <t>Okno venkovní hliníkové sklápěcí, 2305 x 750 mm, izol. dvojsklo čiré, U max. 1,2 W/m2K, pákový ovladač, venkovní a vnitřní parapet</t>
  </si>
  <si>
    <t>okno hliníkové 12/To : 20</t>
  </si>
  <si>
    <t>767-13To</t>
  </si>
  <si>
    <t>Okno venkovní hliníkové pevné, 3555 x 750 mm, izol. dvojsklo čiré, U max. 1,2 W/m2K, venkovní a vnitřní parapet</t>
  </si>
  <si>
    <t>okno hliníkové 13/To : 8</t>
  </si>
  <si>
    <t>767-17To</t>
  </si>
  <si>
    <t>Okno venkovní hliníkové vyklápěcí, 3100 x 1500 mm, izol. dvojsklo čiré, U max. 1,2 W/m2K, vřetenový ruční otevírač, lišty-oplechování-parapet</t>
  </si>
  <si>
    <t>okno hliníkové 17/To : 1</t>
  </si>
  <si>
    <t>767-23To</t>
  </si>
  <si>
    <t>Okno venkovní hliníkové vyklápěcí ven, 3250 x 1400 mm, izol. dvojsklo čiré, U max. 1,2 W/m2K, vřetenový ruční otevírač, lišty-oplechování-parapet</t>
  </si>
  <si>
    <t>okno hliníkové 23/To : 1</t>
  </si>
  <si>
    <t>767-27Z</t>
  </si>
  <si>
    <t>Hliníkový slunolam, šířka 300 mm, délka max. 3250 mm</t>
  </si>
  <si>
    <t>hliníkové slunolamy 27/Z : 22</t>
  </si>
  <si>
    <t>767R1</t>
  </si>
  <si>
    <t>Akustický panel, rozměr 2500 x 500 mm, perfor. plech, minerální vata</t>
  </si>
  <si>
    <t>akustická clona - akustické panely : 4*2</t>
  </si>
  <si>
    <t>767R2</t>
  </si>
  <si>
    <t>Akustický panel, rozměr 2000 x 500 mm, perfor. plech, minerální vata</t>
  </si>
  <si>
    <t>998767203R00</t>
  </si>
  <si>
    <t>Přesun hmot pro kovové stavební doplňk. konstrukce v objektech výšky do 24 m</t>
  </si>
  <si>
    <t>775561805R00</t>
  </si>
  <si>
    <t>Demontáž podlah lamelových (plovoucích) se zámkovým spojem</t>
  </si>
  <si>
    <t>800-775</t>
  </si>
  <si>
    <t>laminátových, dýhovaných, dřevěných, korkových, vinylových, PVC, linoleových.</t>
  </si>
  <si>
    <t>včetně soklových lišt a podkladní podložky.</t>
  </si>
  <si>
    <t>podlahy v místnosti 1.24, 2.02, 2.03, 2.04 : 12,5+97,2+8,9+20,3</t>
  </si>
  <si>
    <t>775540020RA0</t>
  </si>
  <si>
    <t>Podlahy lamelové  laminátové kategorie 32 - vhodná do obytných a středně namáhaných komerčních prostor, Sokl plastový</t>
  </si>
  <si>
    <t>včetně podkladu z pěnové fólie tl. 3 mm a soklíku.</t>
  </si>
  <si>
    <t>913      R00</t>
  </si>
  <si>
    <t>Hzs - Stavební dělník</t>
  </si>
  <si>
    <t>Prav.M</t>
  </si>
  <si>
    <t>HZS</t>
  </si>
  <si>
    <t>POL10_</t>
  </si>
  <si>
    <t>stěhování nábytku v místnosti 2.03 : 8*2</t>
  </si>
  <si>
    <t>998775103R00</t>
  </si>
  <si>
    <t>Přesun hmot pro podlahy vlysové a parketové v objektech výšky do 24 m</t>
  </si>
  <si>
    <t>776511810RT2</t>
  </si>
  <si>
    <t>Odstranění povlakových podlah z nášlapné plochy lepených, bez podložky, z ploch přes 10 do 20 m2</t>
  </si>
  <si>
    <t>oprava podlahy v místnosti 1.23 : 10,5</t>
  </si>
  <si>
    <t>776520010RAG</t>
  </si>
  <si>
    <t>Podlahy povlakové podlahovina homogenní protiskluzná, tl. 2,0 mm,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</si>
  <si>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</si>
  <si>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</si>
  <si>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>777561020R00</t>
  </si>
  <si>
    <t>Podlahy ze stěrky polyvinylacetátové Unirovnal Vyrovnání podlah stěrkou vinylacetátovou tloušťky 2 mm, Penetrace</t>
  </si>
  <si>
    <t>800-773</t>
  </si>
  <si>
    <t>vyrovnání podlah betonových, dřevěných a sádrových stěrkou</t>
  </si>
  <si>
    <t>včetně penetračního nátěru.</t>
  </si>
  <si>
    <t>oprava podlahy v místnosti 1.23, 1.24 : 10,5+12,5</t>
  </si>
  <si>
    <t>oprava podlahy v místnosti 2.02, 2.03, 2.04 : 92,7+8,9+20,3</t>
  </si>
  <si>
    <t>998777103R00</t>
  </si>
  <si>
    <t>Přesun hmot pro podlahy syntetické v objektech výšky do 24 m</t>
  </si>
  <si>
    <t>783225600R00</t>
  </si>
  <si>
    <t xml:space="preserve">Nátěry kov.stavebních doplňk.konstrukcí syntetické 2x email,  </t>
  </si>
  <si>
    <t>800-783</t>
  </si>
  <si>
    <t>včetně pomocného lešení.</t>
  </si>
  <si>
    <t>oprava zasklení stříšky nad vstupem : 69</t>
  </si>
  <si>
    <t xml:space="preserve">48/Z - Výpis zámečn. výrobků : </t>
  </si>
  <si>
    <t>akustická clona - původ. nosná konstrukce : 2*2*3*0,5</t>
  </si>
  <si>
    <t>783226100R00</t>
  </si>
  <si>
    <t xml:space="preserve">Nátěry kov.stavebních doplňk.konstrukcí syntetické základní,  </t>
  </si>
  <si>
    <t>783897122R00</t>
  </si>
  <si>
    <t>Nátěr betonových povrchů vodoodpudivý vodní přípravek (voda, SiO2), pro exteriér a interiér, jednonásobný</t>
  </si>
  <si>
    <t>783897123R00</t>
  </si>
  <si>
    <t>Nátěr betonových povrchů vodoodpudivý na silikonové bázi, pro exteriér, jednonásobný</t>
  </si>
  <si>
    <t>784401803R00</t>
  </si>
  <si>
    <t>Odstranění maleb obroušením s oprášením, v místnostech přes 5 m do 8 m</t>
  </si>
  <si>
    <t>800-784</t>
  </si>
  <si>
    <t>oprava maleb po zatečení : 4850</t>
  </si>
  <si>
    <t>784161501R00</t>
  </si>
  <si>
    <t>Příprava povrchu Penetrace (napouštění) podkladu disperzní, jednonásobná</t>
  </si>
  <si>
    <t>oprava maleb po zatečení : 3900+700</t>
  </si>
  <si>
    <t>784161901R00</t>
  </si>
  <si>
    <t>Příprava povrchu Penetrace (napouštění) podkladu latex, jednonásobná</t>
  </si>
  <si>
    <t>oprava maleb po zatečení : 250</t>
  </si>
  <si>
    <t>784248101R00</t>
  </si>
  <si>
    <t>Příprava povrchu Izolování podkladu jednonásobné</t>
  </si>
  <si>
    <t>oprava maleb po zatečení : 0,25*4600</t>
  </si>
  <si>
    <t>784167102R00</t>
  </si>
  <si>
    <t>Příprava povrchu Vyhlazení povrchu stěrkou nebo tmelem  , disperzní, jednonásobné, tl. vrstvy 2 mm</t>
  </si>
  <si>
    <t>784164122R00</t>
  </si>
  <si>
    <t>Malby latexové  , barevné (bez ohledu na počet a odstín barev), dvojnásobné</t>
  </si>
  <si>
    <t>784165612R00</t>
  </si>
  <si>
    <t>Malby z malířských směsí otěruvzdorných,  , bělost 95 %, dvojnásobné</t>
  </si>
  <si>
    <t>oprava maleb po zatečení : 3900</t>
  </si>
  <si>
    <t>784165622R00</t>
  </si>
  <si>
    <t>Malby z malířských směsí disperzních,  , barevné, dvojnásobné</t>
  </si>
  <si>
    <t>oprava maleb po zatečení : 700</t>
  </si>
  <si>
    <t>784474112R00</t>
  </si>
  <si>
    <t>Bandážování stěn, bandážemi šířky do 0,15 m, v místnosti výšky do 5,0 m</t>
  </si>
  <si>
    <t>oprava maleb po zatečení : 500</t>
  </si>
  <si>
    <t>784011211RT3</t>
  </si>
  <si>
    <t>Ostatní práce olepování vnitřních ploch,  , včetně maskovací pásky 50 mm</t>
  </si>
  <si>
    <t>784011221RT2</t>
  </si>
  <si>
    <t>Ostatní práce zakrytí předmětů,  , včetně dodávky fólie tl. 0,04 mm, Fólie hladká separační</t>
  </si>
  <si>
    <t>784011222RT2</t>
  </si>
  <si>
    <t>Ostatní práce zakrytí podlah,  , včetně papírové lepenky</t>
  </si>
  <si>
    <t>787300901R00</t>
  </si>
  <si>
    <t>Zasklení střešních konstrukcí a střešních světlíků přetmelení s odstraněním starého tmelu a napuštěním drážky</t>
  </si>
  <si>
    <t>800-787</t>
  </si>
  <si>
    <t>oprava zasklení stříšky nad vstupem : 69*1,5</t>
  </si>
  <si>
    <t>787411210R00</t>
  </si>
  <si>
    <t>Připojovací a krycí lišta hliníková ploch z polykarbonátových desek hranatá</t>
  </si>
  <si>
    <t>včetně podkladní hliníkové pásky, šroubů, podložek a krytek</t>
  </si>
  <si>
    <t>787600802R00</t>
  </si>
  <si>
    <t>Vysklení oken a dveří sklo ploché přes 1 do 3 m2</t>
  </si>
  <si>
    <t>okno 14/To : 3,2*2,9*0,25</t>
  </si>
  <si>
    <t>okno 16/To : 3,25*1,5*0,5</t>
  </si>
  <si>
    <t>okno 19/To : 1,5*1,28*0,5</t>
  </si>
  <si>
    <t>787693311RT4</t>
  </si>
  <si>
    <t>Zasklení oken a dveří dvojsklem plochy do 1 m2, včetně dodávky dvojskla, Float 4 mm + Float 4 mm</t>
  </si>
  <si>
    <t>s podtmelením na lišty. Včetně pomocného lešení.</t>
  </si>
  <si>
    <t>787693314RT1</t>
  </si>
  <si>
    <t>Zasklení oken a dveří dvojsklem plochy přes 2 m2 do 5 m2, včetně dodávky dvojskla, Float 4 mm + Float 4 mm</t>
  </si>
  <si>
    <t>787693314RT5</t>
  </si>
  <si>
    <t>Zasklení oken a dveří dvojsklem plochy přes 2 m2 do 5 m2, včetně dodávky dvojskla, bezpečnostní sklo s fólií tl. 6,4 mm + Float tl. 6,0 mm</t>
  </si>
  <si>
    <t>787800811R00</t>
  </si>
  <si>
    <t>Vysklení podhledů tmelených</t>
  </si>
  <si>
    <t>787892312R00</t>
  </si>
  <si>
    <t>Zasklení podhledů sklem bezpečnostním tloušťky přes 4 do 8 mmmm, s podtmelením</t>
  </si>
  <si>
    <t>28318855R</t>
  </si>
  <si>
    <t>deska střešní polykarbonátová; plná; s UV ochranou; l = 305,0 cm; š = 205,0 cm; h = 1,0 cm; čirá</t>
  </si>
  <si>
    <t>oprava zasklení stříšky nad vstupem : 69+6</t>
  </si>
  <si>
    <t>998787103R00</t>
  </si>
  <si>
    <t>Přesun hmot pro zasklívání v objektech výšky do 24 m</t>
  </si>
  <si>
    <t>979951111R00</t>
  </si>
  <si>
    <t>Výkup kovů železný šrot, tloušťky do 4 mm</t>
  </si>
  <si>
    <t>POL1_9</t>
  </si>
  <si>
    <t>Pro vyjádření výnosu ve prospěch zhotovitele je nutné jednotkovou cenu uvést se záporným znaménkem. (Získaná částka ponižuje náklad stavby.)</t>
  </si>
  <si>
    <t>979011211R00</t>
  </si>
  <si>
    <t>Svislá doprava suti a vybouraných hmot nošením za prvé podlaží nad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</si>
  <si>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</si>
  <si>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</si>
  <si>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</si>
  <si>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</si>
  <si>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</si>
  <si>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</si>
  <si>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</si>
  <si>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</si>
  <si>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</si>
  <si>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979990103R00</t>
  </si>
  <si>
    <t>Poplatek za skládku za uložení, betonu,  , skupina 17 01 01 z Katalogu odpadů</t>
  </si>
  <si>
    <t>979990110R00</t>
  </si>
  <si>
    <t>Poplatek za skládku za uložení, sádrokartonové desky,  , skupina 17 08 02 z Katalogu odpadů</t>
  </si>
  <si>
    <t>979990121R00</t>
  </si>
  <si>
    <t>Poplatek za skládku za uložení, asfaltové pásy,  , skupina 17 03 02 z Katalogu odpadů</t>
  </si>
  <si>
    <t>979990144R00</t>
  </si>
  <si>
    <t>Poplatek za skládku za uložení, minerální vata,  , skupina 17 06 04 z Katalogu odpadů</t>
  </si>
  <si>
    <t>979990191R00</t>
  </si>
  <si>
    <t>Poplatek za skládku za uložení, plastové výrobky,  , skupina 17 02 03 z Katalogu odpadů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</si>
  <si>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</si>
  <si>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</si>
  <si>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</si>
  <si>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</si>
  <si>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</si>
  <si>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</si>
  <si>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</si>
  <si>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</si>
  <si>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</si>
  <si>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</si>
  <si>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</si>
  <si>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</si>
  <si>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</si>
  <si>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</si>
  <si>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</si>
  <si>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</si>
  <si>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</si>
  <si>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</si>
  <si>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</si>
  <si>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</si>
  <si>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</si>
  <si>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</si>
  <si>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</si>
  <si>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</si>
  <si>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</si>
  <si>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</si>
  <si>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</si>
  <si>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 R</t>
  </si>
  <si>
    <t>Předání a převzetí díla</t>
  </si>
  <si>
    <t>Náklady zhotovitele, které vzniknou v souvislosti s povinnostmi zhotovitele při předání a převzetí díla.</t>
  </si>
  <si>
    <t>D.1.4.3.1</t>
  </si>
  <si>
    <t>Umělé osvětlení multifunkčního sálu - dle přiložené přílohy, uznatelné náklady</t>
  </si>
  <si>
    <t>kompl</t>
  </si>
  <si>
    <t>D.1.4.4.1</t>
  </si>
  <si>
    <t>Ozvučení multifunkční sálu - dle přiložené přílohy, uznatelné náklady</t>
  </si>
  <si>
    <t>D.1.4.3.2</t>
  </si>
  <si>
    <t>Umělé osvětlení sál aerobic  - dle přiložené přílohy, uznatelné náklady</t>
  </si>
  <si>
    <t>D.1.4.5</t>
  </si>
  <si>
    <t>Systém vnější ochrany před bleskem - dle přiložené přílohy, uznatelné náklady</t>
  </si>
  <si>
    <t>D.1.4.1</t>
  </si>
  <si>
    <t>Klimatizace - dle přílohy</t>
  </si>
  <si>
    <t>D.1.4.2</t>
  </si>
  <si>
    <t>Elektroinstalace pro klimatizaci, uznatelné náklady</t>
  </si>
  <si>
    <t>SUM</t>
  </si>
  <si>
    <t>END</t>
  </si>
  <si>
    <t>004111020R</t>
  </si>
  <si>
    <t xml:space="preserve">Vypracování projektové dokumentace 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</si>
  <si>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</si>
  <si>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DÍLENSKÁ DOKUMENTACE - PROVĚTRÁVANÁ FASÁDA, OCELOVÁ KONSTRUKCE, OKNA A DVEŘE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</si>
  <si>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</si>
  <si>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</si>
  <si>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</si>
  <si>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</si>
  <si>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</si>
  <si>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včetně části klimatizace, elektroinstalace, osvětlení a ozvučení.</t>
  </si>
  <si>
    <t>Umělé osvětlení multifunkční sál - dle přiložené přílohy, neuznatelné náklady</t>
  </si>
  <si>
    <t>D.1.4.4</t>
  </si>
  <si>
    <t>Ozvučení multifunkční sálu - dle přiložené přílohy, neuznatelné  náklady</t>
  </si>
  <si>
    <t>Umělé osvětlení sál aerobic  - dle přiložené přílohy, neuznatelné náklady</t>
  </si>
  <si>
    <t>R-položka</t>
  </si>
  <si>
    <t>POL12_1</t>
  </si>
  <si>
    <t>Systém vnější ochrany před bleskem - dle přiložené přílohy, neuznatelné náklady</t>
  </si>
  <si>
    <t>Elektroinstalace pro klimatizaci, neuznatelné náklady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</si>
  <si>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</si>
  <si>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</si>
  <si>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</si>
  <si>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Klimatizace - dle přílohy, neuznatelné náklady</t>
  </si>
  <si>
    <t>004111021R</t>
  </si>
  <si>
    <t>Vypracování dílenské dokumentace pro uchycovací systém bleskosvodu na střeše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</si>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</sst>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ReEknCI0DEtX5BGsL7kI9Yu7EK5Z2CItRQZkoIgtCMwQmam03jYJe9nAi+jdVuQ/Q9s77d3HTEM1o9cnWwKTg==" saltValue="etTpRSX5sZQn0bPgfCfI2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8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SUMIF(F57:F84,A16,I57:I84)+SUMIF(F57:F84,"PSU",I57:I84)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SUMIF(F57:F84,A17,I57:I84)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SUMIF(F57:F84,A18,I57:I84)</f>
        <v>0</v>
      </c>
      <c r="J18" s="85"/>
    </row>
    <row r="19" spans="1:10" ht="23.25" customHeight="1" x14ac:dyDescent="0.2">
      <c r="A19" s="196" t="s">
        <v>113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SUMIF(F57:F84,A19,I57:I84)</f>
        <v>0</v>
      </c>
      <c r="J19" s="85"/>
    </row>
    <row r="20" spans="1:10" ht="23.25" customHeight="1" x14ac:dyDescent="0.2">
      <c r="A20" s="196" t="s">
        <v>114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SUMIF(F57:F84,A20,I57:I84)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'3_2022 3_2022 P1'!AE41+'3_2022 3_2022 Pol'!AE958</f>
        <v>0</v>
      </c>
      <c r="G39" s="147">
        <f>'3_2022 3_2022 P1'!AF41+'3_2022 3_2022 Pol'!AF958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52" ht="25.5" customHeight="1" x14ac:dyDescent="0.2">
      <c r="A41" s="134">
        <v>2</v>
      </c>
      <c r="B41" s="150" t="s">
        <v>43</v>
      </c>
      <c r="C41" s="151" t="s">
        <v>44</v>
      </c>
      <c r="D41" s="151"/>
      <c r="E41" s="151"/>
      <c r="F41" s="152">
        <f>'3_2022 3_2022 P1'!AE41+'3_2022 3_2022 Pol'!AE958</f>
        <v>0</v>
      </c>
      <c r="G41" s="153">
        <f>'3_2022 3_2022 P1'!AF41+'3_2022 3_2022 Pol'!AF958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52" ht="25.5" customHeight="1" x14ac:dyDescent="0.2">
      <c r="A42" s="134">
        <v>3</v>
      </c>
      <c r="B42" s="155" t="s">
        <v>43</v>
      </c>
      <c r="C42" s="145" t="s">
        <v>47</v>
      </c>
      <c r="D42" s="145"/>
      <c r="E42" s="145"/>
      <c r="F42" s="156">
        <f>'3_2022 3_2022 P1'!AE41</f>
        <v>0</v>
      </c>
      <c r="G42" s="148">
        <f>'3_2022 3_2022 P1'!AF41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52" ht="25.5" customHeight="1" x14ac:dyDescent="0.2">
      <c r="A43" s="134">
        <v>3</v>
      </c>
      <c r="B43" s="155" t="s">
        <v>43</v>
      </c>
      <c r="C43" s="145" t="s">
        <v>48</v>
      </c>
      <c r="D43" s="145"/>
      <c r="E43" s="145"/>
      <c r="F43" s="156">
        <f>'3_2022 3_2022 Pol'!AE958</f>
        <v>0</v>
      </c>
      <c r="G43" s="148">
        <f>'3_2022 3_2022 Pol'!AF958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52" ht="25.5" customHeight="1" x14ac:dyDescent="0.2">
      <c r="A44" s="134"/>
      <c r="B44" s="157" t="s">
        <v>49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52" x14ac:dyDescent="0.2">
      <c r="A46" t="s">
        <v>51</v>
      </c>
      <c r="B46" t="s">
        <v>52</v>
      </c>
    </row>
    <row r="47" spans="1:52" x14ac:dyDescent="0.2">
      <c r="B47" s="174" t="s">
        <v>52</v>
      </c>
      <c r="C47" s="174"/>
      <c r="D47" s="174"/>
      <c r="E47" s="174"/>
      <c r="F47" s="174"/>
      <c r="G47" s="174"/>
      <c r="H47" s="174"/>
      <c r="I47" s="174"/>
      <c r="J47" s="174"/>
      <c r="AZ47" s="173" t="str">
        <f>B47</f>
        <v>Popis stavby: 3/2022 - VÍCEÚČELOVÁ SPORTOVNÍ HALA HODONÍN</v>
      </c>
    </row>
    <row r="48" spans="1:52" x14ac:dyDescent="0.2">
      <c r="A48" t="s">
        <v>53</v>
      </c>
      <c r="B48" t="s">
        <v>54</v>
      </c>
    </row>
    <row r="49" spans="1:52" x14ac:dyDescent="0.2">
      <c r="B49" s="174" t="s">
        <v>55</v>
      </c>
      <c r="C49" s="174"/>
      <c r="D49" s="174"/>
      <c r="E49" s="174"/>
      <c r="F49" s="174"/>
      <c r="G49" s="174"/>
      <c r="H49" s="174"/>
      <c r="I49" s="174"/>
      <c r="J49" s="174"/>
      <c r="AZ49" s="173" t="str">
        <f>B49</f>
        <v>Popis rozpočtu: 3/2022 - UZNATELNÉ NÁKLADY - OPRAVA A MODERNIZACE PO TORNÁDU</v>
      </c>
    </row>
    <row r="50" spans="1:52" x14ac:dyDescent="0.2">
      <c r="A50" t="s">
        <v>56</v>
      </c>
      <c r="B50" t="s">
        <v>55</v>
      </c>
    </row>
    <row r="51" spans="1:52" x14ac:dyDescent="0.2">
      <c r="A51" t="s">
        <v>56</v>
      </c>
      <c r="B51" t="s">
        <v>57</v>
      </c>
    </row>
    <row r="54" spans="1:52" ht="15.75" x14ac:dyDescent="0.25">
      <c r="B54" s="175" t="s">
        <v>58</v>
      </c>
    </row>
    <row r="56" spans="1:52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59</v>
      </c>
      <c r="G56" s="182"/>
      <c r="H56" s="182"/>
      <c r="I56" s="182" t="s">
        <v>29</v>
      </c>
      <c r="J56" s="182" t="s">
        <v>0</v>
      </c>
    </row>
    <row r="57" spans="1:52" ht="36.75" customHeight="1" x14ac:dyDescent="0.2">
      <c r="A57" s="178"/>
      <c r="B57" s="183" t="s">
        <v>60</v>
      </c>
      <c r="C57" s="184" t="s">
        <v>61</v>
      </c>
      <c r="D57" s="185"/>
      <c r="E57" s="185"/>
      <c r="F57" s="192" t="s">
        <v>24</v>
      </c>
      <c r="G57" s="193"/>
      <c r="H57" s="193"/>
      <c r="I57" s="193">
        <f>'3_2022 3_2022 Pol'!G8</f>
        <v>0</v>
      </c>
      <c r="J57" s="189" t="str">
        <f>IF(I85=0,"",I57/I85*100)</f>
        <v/>
      </c>
    </row>
    <row r="58" spans="1:52" ht="36.75" customHeight="1" x14ac:dyDescent="0.2">
      <c r="A58" s="178"/>
      <c r="B58" s="183" t="s">
        <v>62</v>
      </c>
      <c r="C58" s="184" t="s">
        <v>63</v>
      </c>
      <c r="D58" s="185"/>
      <c r="E58" s="185"/>
      <c r="F58" s="192" t="s">
        <v>24</v>
      </c>
      <c r="G58" s="193"/>
      <c r="H58" s="193"/>
      <c r="I58" s="193">
        <f>'3_2022 3_2022 Pol'!G41+'3_2022 3_2022 Pol'!G55</f>
        <v>0</v>
      </c>
      <c r="J58" s="189" t="str">
        <f>IF(I85=0,"",I58/I85*100)</f>
        <v/>
      </c>
    </row>
    <row r="59" spans="1:52" ht="36.75" customHeight="1" x14ac:dyDescent="0.2">
      <c r="A59" s="178"/>
      <c r="B59" s="183" t="s">
        <v>64</v>
      </c>
      <c r="C59" s="184" t="s">
        <v>65</v>
      </c>
      <c r="D59" s="185"/>
      <c r="E59" s="185"/>
      <c r="F59" s="192" t="s">
        <v>24</v>
      </c>
      <c r="G59" s="193"/>
      <c r="H59" s="193"/>
      <c r="I59" s="193">
        <f>'3_2022 3_2022 Pol'!G47</f>
        <v>0</v>
      </c>
      <c r="J59" s="189" t="str">
        <f>IF(I85=0,"",I59/I85*100)</f>
        <v/>
      </c>
    </row>
    <row r="60" spans="1:52" ht="36.75" customHeight="1" x14ac:dyDescent="0.2">
      <c r="A60" s="178"/>
      <c r="B60" s="183" t="s">
        <v>66</v>
      </c>
      <c r="C60" s="184" t="s">
        <v>67</v>
      </c>
      <c r="D60" s="185"/>
      <c r="E60" s="185"/>
      <c r="F60" s="192" t="s">
        <v>24</v>
      </c>
      <c r="G60" s="193"/>
      <c r="H60" s="193"/>
      <c r="I60" s="193">
        <f>'3_2022 3_2022 Pol'!G60</f>
        <v>0</v>
      </c>
      <c r="J60" s="189" t="str">
        <f>IF(I85=0,"",I60/I85*100)</f>
        <v/>
      </c>
    </row>
    <row r="61" spans="1:52" ht="36.75" customHeight="1" x14ac:dyDescent="0.2">
      <c r="A61" s="178"/>
      <c r="B61" s="183" t="s">
        <v>68</v>
      </c>
      <c r="C61" s="184" t="s">
        <v>69</v>
      </c>
      <c r="D61" s="185"/>
      <c r="E61" s="185"/>
      <c r="F61" s="192" t="s">
        <v>24</v>
      </c>
      <c r="G61" s="193"/>
      <c r="H61" s="193"/>
      <c r="I61" s="193">
        <f>'3_2022 3_2022 Pol'!G102</f>
        <v>0</v>
      </c>
      <c r="J61" s="189" t="str">
        <f>IF(I85=0,"",I61/I85*100)</f>
        <v/>
      </c>
    </row>
    <row r="62" spans="1:52" ht="36.75" customHeight="1" x14ac:dyDescent="0.2">
      <c r="A62" s="178"/>
      <c r="B62" s="183" t="s">
        <v>70</v>
      </c>
      <c r="C62" s="184" t="s">
        <v>71</v>
      </c>
      <c r="D62" s="185"/>
      <c r="E62" s="185"/>
      <c r="F62" s="192" t="s">
        <v>24</v>
      </c>
      <c r="G62" s="193"/>
      <c r="H62" s="193"/>
      <c r="I62" s="193">
        <f>'3_2022 3_2022 Pol'!G111</f>
        <v>0</v>
      </c>
      <c r="J62" s="189" t="str">
        <f>IF(I85=0,"",I62/I85*100)</f>
        <v/>
      </c>
    </row>
    <row r="63" spans="1:52" ht="36.75" customHeight="1" x14ac:dyDescent="0.2">
      <c r="A63" s="178"/>
      <c r="B63" s="183" t="s">
        <v>72</v>
      </c>
      <c r="C63" s="184" t="s">
        <v>73</v>
      </c>
      <c r="D63" s="185"/>
      <c r="E63" s="185"/>
      <c r="F63" s="192" t="s">
        <v>24</v>
      </c>
      <c r="G63" s="193"/>
      <c r="H63" s="193"/>
      <c r="I63" s="193">
        <f>'3_2022 3_2022 Pol'!G144</f>
        <v>0</v>
      </c>
      <c r="J63" s="189" t="str">
        <f>IF(I85=0,"",I63/I85*100)</f>
        <v/>
      </c>
    </row>
    <row r="64" spans="1:52" ht="36.75" customHeight="1" x14ac:dyDescent="0.2">
      <c r="A64" s="178"/>
      <c r="B64" s="183" t="s">
        <v>74</v>
      </c>
      <c r="C64" s="184" t="s">
        <v>75</v>
      </c>
      <c r="D64" s="185"/>
      <c r="E64" s="185"/>
      <c r="F64" s="192" t="s">
        <v>24</v>
      </c>
      <c r="G64" s="193"/>
      <c r="H64" s="193"/>
      <c r="I64" s="193">
        <f>'3_2022 3_2022 Pol'!G184</f>
        <v>0</v>
      </c>
      <c r="J64" s="189" t="str">
        <f>IF(I85=0,"",I64/I85*100)</f>
        <v/>
      </c>
    </row>
    <row r="65" spans="1:10" ht="36.75" customHeight="1" x14ac:dyDescent="0.2">
      <c r="A65" s="178"/>
      <c r="B65" s="183" t="s">
        <v>76</v>
      </c>
      <c r="C65" s="184" t="s">
        <v>77</v>
      </c>
      <c r="D65" s="185"/>
      <c r="E65" s="185"/>
      <c r="F65" s="192" t="s">
        <v>24</v>
      </c>
      <c r="G65" s="193"/>
      <c r="H65" s="193"/>
      <c r="I65" s="193">
        <f>'3_2022 3_2022 Pol'!G194</f>
        <v>0</v>
      </c>
      <c r="J65" s="189" t="str">
        <f>IF(I85=0,"",I65/I85*100)</f>
        <v/>
      </c>
    </row>
    <row r="66" spans="1:10" ht="36.75" customHeight="1" x14ac:dyDescent="0.2">
      <c r="A66" s="178"/>
      <c r="B66" s="183" t="s">
        <v>78</v>
      </c>
      <c r="C66" s="184" t="s">
        <v>79</v>
      </c>
      <c r="D66" s="185"/>
      <c r="E66" s="185"/>
      <c r="F66" s="192" t="s">
        <v>24</v>
      </c>
      <c r="G66" s="193"/>
      <c r="H66" s="193"/>
      <c r="I66" s="193">
        <f>'3_2022 3_2022 Pol'!G215</f>
        <v>0</v>
      </c>
      <c r="J66" s="189" t="str">
        <f>IF(I85=0,"",I66/I85*100)</f>
        <v/>
      </c>
    </row>
    <row r="67" spans="1:10" ht="36.75" customHeight="1" x14ac:dyDescent="0.2">
      <c r="A67" s="178"/>
      <c r="B67" s="183" t="s">
        <v>80</v>
      </c>
      <c r="C67" s="184" t="s">
        <v>81</v>
      </c>
      <c r="D67" s="185"/>
      <c r="E67" s="185"/>
      <c r="F67" s="192" t="s">
        <v>25</v>
      </c>
      <c r="G67" s="193"/>
      <c r="H67" s="193"/>
      <c r="I67" s="193">
        <f>'3_2022 3_2022 Pol'!G219</f>
        <v>0</v>
      </c>
      <c r="J67" s="189" t="str">
        <f>IF(I85=0,"",I67/I85*100)</f>
        <v/>
      </c>
    </row>
    <row r="68" spans="1:10" ht="36.75" customHeight="1" x14ac:dyDescent="0.2">
      <c r="A68" s="178"/>
      <c r="B68" s="183" t="s">
        <v>82</v>
      </c>
      <c r="C68" s="184" t="s">
        <v>83</v>
      </c>
      <c r="D68" s="185"/>
      <c r="E68" s="185"/>
      <c r="F68" s="192" t="s">
        <v>25</v>
      </c>
      <c r="G68" s="193"/>
      <c r="H68" s="193"/>
      <c r="I68" s="193">
        <f>'3_2022 3_2022 Pol'!G236</f>
        <v>0</v>
      </c>
      <c r="J68" s="189" t="str">
        <f>IF(I85=0,"",I68/I85*100)</f>
        <v/>
      </c>
    </row>
    <row r="69" spans="1:10" ht="36.75" customHeight="1" x14ac:dyDescent="0.2">
      <c r="A69" s="178"/>
      <c r="B69" s="183" t="s">
        <v>84</v>
      </c>
      <c r="C69" s="184" t="s">
        <v>85</v>
      </c>
      <c r="D69" s="185"/>
      <c r="E69" s="185"/>
      <c r="F69" s="192" t="s">
        <v>25</v>
      </c>
      <c r="G69" s="193"/>
      <c r="H69" s="193"/>
      <c r="I69" s="193">
        <f>'3_2022 3_2022 Pol'!G358</f>
        <v>0</v>
      </c>
      <c r="J69" s="189" t="str">
        <f>IF(I85=0,"",I69/I85*100)</f>
        <v/>
      </c>
    </row>
    <row r="70" spans="1:10" ht="36.75" customHeight="1" x14ac:dyDescent="0.2">
      <c r="A70" s="178"/>
      <c r="B70" s="183" t="s">
        <v>86</v>
      </c>
      <c r="C70" s="184" t="s">
        <v>87</v>
      </c>
      <c r="D70" s="185"/>
      <c r="E70" s="185"/>
      <c r="F70" s="192" t="s">
        <v>25</v>
      </c>
      <c r="G70" s="193"/>
      <c r="H70" s="193"/>
      <c r="I70" s="193">
        <f>'3_2022 3_2022 Pol'!G435</f>
        <v>0</v>
      </c>
      <c r="J70" s="189" t="str">
        <f>IF(I85=0,"",I70/I85*100)</f>
        <v/>
      </c>
    </row>
    <row r="71" spans="1:10" ht="36.75" customHeight="1" x14ac:dyDescent="0.2">
      <c r="A71" s="178"/>
      <c r="B71" s="183" t="s">
        <v>88</v>
      </c>
      <c r="C71" s="184" t="s">
        <v>89</v>
      </c>
      <c r="D71" s="185"/>
      <c r="E71" s="185"/>
      <c r="F71" s="192" t="s">
        <v>25</v>
      </c>
      <c r="G71" s="193"/>
      <c r="H71" s="193"/>
      <c r="I71" s="193">
        <f>'3_2022 3_2022 Pol'!G487</f>
        <v>0</v>
      </c>
      <c r="J71" s="189" t="str">
        <f>IF(I85=0,"",I71/I85*100)</f>
        <v/>
      </c>
    </row>
    <row r="72" spans="1:10" ht="36.75" customHeight="1" x14ac:dyDescent="0.2">
      <c r="A72" s="178"/>
      <c r="B72" s="183" t="s">
        <v>90</v>
      </c>
      <c r="C72" s="184" t="s">
        <v>91</v>
      </c>
      <c r="D72" s="185"/>
      <c r="E72" s="185"/>
      <c r="F72" s="192" t="s">
        <v>25</v>
      </c>
      <c r="G72" s="193"/>
      <c r="H72" s="193"/>
      <c r="I72" s="193">
        <f>'3_2022 3_2022 Pol'!G565</f>
        <v>0</v>
      </c>
      <c r="J72" s="189" t="str">
        <f>IF(I85=0,"",I72/I85*100)</f>
        <v/>
      </c>
    </row>
    <row r="73" spans="1:10" ht="36.75" customHeight="1" x14ac:dyDescent="0.2">
      <c r="A73" s="178"/>
      <c r="B73" s="183" t="s">
        <v>92</v>
      </c>
      <c r="C73" s="184" t="s">
        <v>93</v>
      </c>
      <c r="D73" s="185"/>
      <c r="E73" s="185"/>
      <c r="F73" s="192" t="s">
        <v>25</v>
      </c>
      <c r="G73" s="193"/>
      <c r="H73" s="193"/>
      <c r="I73" s="193">
        <f>'3_2022 3_2022 Pol'!G645</f>
        <v>0</v>
      </c>
      <c r="J73" s="189" t="str">
        <f>IF(I85=0,"",I73/I85*100)</f>
        <v/>
      </c>
    </row>
    <row r="74" spans="1:10" ht="36.75" customHeight="1" x14ac:dyDescent="0.2">
      <c r="A74" s="178"/>
      <c r="B74" s="183" t="s">
        <v>94</v>
      </c>
      <c r="C74" s="184" t="s">
        <v>95</v>
      </c>
      <c r="D74" s="185"/>
      <c r="E74" s="185"/>
      <c r="F74" s="192" t="s">
        <v>25</v>
      </c>
      <c r="G74" s="193"/>
      <c r="H74" s="193"/>
      <c r="I74" s="193">
        <f>'3_2022 3_2022 Pol'!G199+'3_2022 3_2022 Pol'!G661</f>
        <v>0</v>
      </c>
      <c r="J74" s="189" t="str">
        <f>IF(I85=0,"",I74/I85*100)</f>
        <v/>
      </c>
    </row>
    <row r="75" spans="1:10" ht="36.75" customHeight="1" x14ac:dyDescent="0.2">
      <c r="A75" s="178"/>
      <c r="B75" s="183" t="s">
        <v>96</v>
      </c>
      <c r="C75" s="184" t="s">
        <v>97</v>
      </c>
      <c r="D75" s="185"/>
      <c r="E75" s="185"/>
      <c r="F75" s="192" t="s">
        <v>25</v>
      </c>
      <c r="G75" s="193"/>
      <c r="H75" s="193"/>
      <c r="I75" s="193">
        <f>'3_2022 3_2022 Pol'!G758</f>
        <v>0</v>
      </c>
      <c r="J75" s="189" t="str">
        <f>IF(I85=0,"",I75/I85*100)</f>
        <v/>
      </c>
    </row>
    <row r="76" spans="1:10" ht="36.75" customHeight="1" x14ac:dyDescent="0.2">
      <c r="A76" s="178"/>
      <c r="B76" s="183" t="s">
        <v>98</v>
      </c>
      <c r="C76" s="184" t="s">
        <v>99</v>
      </c>
      <c r="D76" s="185"/>
      <c r="E76" s="185"/>
      <c r="F76" s="192" t="s">
        <v>25</v>
      </c>
      <c r="G76" s="193"/>
      <c r="H76" s="193"/>
      <c r="I76" s="193">
        <f>'3_2022 3_2022 Pol'!G774</f>
        <v>0</v>
      </c>
      <c r="J76" s="189" t="str">
        <f>IF(I85=0,"",I76/I85*100)</f>
        <v/>
      </c>
    </row>
    <row r="77" spans="1:10" ht="36.75" customHeight="1" x14ac:dyDescent="0.2">
      <c r="A77" s="178"/>
      <c r="B77" s="183" t="s">
        <v>100</v>
      </c>
      <c r="C77" s="184" t="s">
        <v>101</v>
      </c>
      <c r="D77" s="185"/>
      <c r="E77" s="185"/>
      <c r="F77" s="192" t="s">
        <v>25</v>
      </c>
      <c r="G77" s="193"/>
      <c r="H77" s="193"/>
      <c r="I77" s="193">
        <f>'3_2022 3_2022 Pol'!G783</f>
        <v>0</v>
      </c>
      <c r="J77" s="189" t="str">
        <f>IF(I85=0,"",I77/I85*100)</f>
        <v/>
      </c>
    </row>
    <row r="78" spans="1:10" ht="36.75" customHeight="1" x14ac:dyDescent="0.2">
      <c r="A78" s="178"/>
      <c r="B78" s="183" t="s">
        <v>102</v>
      </c>
      <c r="C78" s="184" t="s">
        <v>103</v>
      </c>
      <c r="D78" s="185"/>
      <c r="E78" s="185"/>
      <c r="F78" s="192" t="s">
        <v>25</v>
      </c>
      <c r="G78" s="193"/>
      <c r="H78" s="193"/>
      <c r="I78" s="193">
        <f>'3_2022 3_2022 Pol'!G793</f>
        <v>0</v>
      </c>
      <c r="J78" s="189" t="str">
        <f>IF(I85=0,"",I78/I85*100)</f>
        <v/>
      </c>
    </row>
    <row r="79" spans="1:10" ht="36.75" customHeight="1" x14ac:dyDescent="0.2">
      <c r="A79" s="178"/>
      <c r="B79" s="183" t="s">
        <v>104</v>
      </c>
      <c r="C79" s="184" t="s">
        <v>105</v>
      </c>
      <c r="D79" s="185"/>
      <c r="E79" s="185"/>
      <c r="F79" s="192" t="s">
        <v>25</v>
      </c>
      <c r="G79" s="193"/>
      <c r="H79" s="193"/>
      <c r="I79" s="193">
        <f>'3_2022 3_2022 Pol'!G813</f>
        <v>0</v>
      </c>
      <c r="J79" s="189" t="str">
        <f>IF(I85=0,"",I79/I85*100)</f>
        <v/>
      </c>
    </row>
    <row r="80" spans="1:10" ht="36.75" customHeight="1" x14ac:dyDescent="0.2">
      <c r="A80" s="178"/>
      <c r="B80" s="183" t="s">
        <v>106</v>
      </c>
      <c r="C80" s="184" t="s">
        <v>107</v>
      </c>
      <c r="D80" s="185"/>
      <c r="E80" s="185"/>
      <c r="F80" s="192" t="s">
        <v>25</v>
      </c>
      <c r="G80" s="193"/>
      <c r="H80" s="193"/>
      <c r="I80" s="193">
        <f>'3_2022 3_2022 Pol'!G850</f>
        <v>0</v>
      </c>
      <c r="J80" s="189" t="str">
        <f>IF(I85=0,"",I80/I85*100)</f>
        <v/>
      </c>
    </row>
    <row r="81" spans="1:10" ht="36.75" customHeight="1" x14ac:dyDescent="0.2">
      <c r="A81" s="178"/>
      <c r="B81" s="183" t="s">
        <v>108</v>
      </c>
      <c r="C81" s="184" t="s">
        <v>109</v>
      </c>
      <c r="D81" s="185"/>
      <c r="E81" s="185"/>
      <c r="F81" s="192" t="s">
        <v>26</v>
      </c>
      <c r="G81" s="193"/>
      <c r="H81" s="193"/>
      <c r="I81" s="193">
        <f>'3_2022 3_2022 Pol'!G944+'3_2022 3_2022 P1'!G19+'3_2022 3_2022 P1'!G34</f>
        <v>0</v>
      </c>
      <c r="J81" s="189" t="str">
        <f>IF(I85=0,"",I81/I85*100)</f>
        <v/>
      </c>
    </row>
    <row r="82" spans="1:10" ht="36.75" customHeight="1" x14ac:dyDescent="0.2">
      <c r="A82" s="178"/>
      <c r="B82" s="183" t="s">
        <v>110</v>
      </c>
      <c r="C82" s="184" t="s">
        <v>111</v>
      </c>
      <c r="D82" s="185"/>
      <c r="E82" s="185"/>
      <c r="F82" s="192" t="s">
        <v>112</v>
      </c>
      <c r="G82" s="193"/>
      <c r="H82" s="193"/>
      <c r="I82" s="193">
        <f>'3_2022 3_2022 Pol'!G890</f>
        <v>0</v>
      </c>
      <c r="J82" s="189" t="str">
        <f>IF(I85=0,"",I82/I85*100)</f>
        <v/>
      </c>
    </row>
    <row r="83" spans="1:10" ht="36.75" customHeight="1" x14ac:dyDescent="0.2">
      <c r="A83" s="178"/>
      <c r="B83" s="183" t="s">
        <v>113</v>
      </c>
      <c r="C83" s="184" t="s">
        <v>27</v>
      </c>
      <c r="D83" s="185"/>
      <c r="E83" s="185"/>
      <c r="F83" s="192" t="s">
        <v>113</v>
      </c>
      <c r="G83" s="193"/>
      <c r="H83" s="193"/>
      <c r="I83" s="193">
        <f>'3_2022 3_2022 Pol'!G915</f>
        <v>0</v>
      </c>
      <c r="J83" s="189" t="str">
        <f>IF(I85=0,"",I83/I85*100)</f>
        <v/>
      </c>
    </row>
    <row r="84" spans="1:10" ht="36.75" customHeight="1" x14ac:dyDescent="0.2">
      <c r="A84" s="178"/>
      <c r="B84" s="183" t="s">
        <v>114</v>
      </c>
      <c r="C84" s="184" t="s">
        <v>28</v>
      </c>
      <c r="D84" s="185"/>
      <c r="E84" s="185"/>
      <c r="F84" s="192" t="s">
        <v>114</v>
      </c>
      <c r="G84" s="193"/>
      <c r="H84" s="193"/>
      <c r="I84" s="193">
        <f>'3_2022 3_2022 Pol'!G934+'3_2022 3_2022 P1'!G8+'3_2022 3_2022 P1'!G30+'3_2022 3_2022 P1'!G37</f>
        <v>0</v>
      </c>
      <c r="J84" s="189" t="str">
        <f>IF(I85=0,"",I84/I85*100)</f>
        <v/>
      </c>
    </row>
    <row r="85" spans="1:10" ht="25.5" customHeight="1" x14ac:dyDescent="0.2">
      <c r="A85" s="179"/>
      <c r="B85" s="186" t="s">
        <v>1</v>
      </c>
      <c r="C85" s="187"/>
      <c r="D85" s="188"/>
      <c r="E85" s="188"/>
      <c r="F85" s="194"/>
      <c r="G85" s="195"/>
      <c r="H85" s="195"/>
      <c r="I85" s="195">
        <f>SUM(I57:I84)</f>
        <v>0</v>
      </c>
      <c r="J85" s="190">
        <f>SUM(J57:J84)</f>
        <v>0</v>
      </c>
    </row>
    <row r="86" spans="1:10" x14ac:dyDescent="0.2">
      <c r="F86" s="133"/>
      <c r="G86" s="133"/>
      <c r="H86" s="133"/>
      <c r="I86" s="133"/>
      <c r="J86" s="191"/>
    </row>
    <row r="87" spans="1:10" x14ac:dyDescent="0.2">
      <c r="F87" s="133"/>
      <c r="G87" s="133"/>
      <c r="H87" s="133"/>
      <c r="I87" s="133"/>
      <c r="J87" s="191"/>
    </row>
    <row r="88" spans="1:10" x14ac:dyDescent="0.2">
      <c r="F88" s="133"/>
      <c r="G88" s="133"/>
      <c r="H88" s="133"/>
      <c r="I88" s="133"/>
      <c r="J88" s="191"/>
    </row>
  </sheetData>
  <sheetProtection algorithmName="SHA-512" hashValue="i1BR80AVyGQfj1XmDxBtSTH3xwB+wPL/TY/cdVB4OnN2Z8lvjTThNVCZW0GjMxc5imIyjxozLEKfsfPaflUDkA==" saltValue="YY3WLHYOfAALSfzxG5WmH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4:E84"/>
    <mergeCell ref="C79:E79"/>
    <mergeCell ref="C80:E80"/>
    <mergeCell ref="C81:E81"/>
    <mergeCell ref="C82:E82"/>
    <mergeCell ref="C83:E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B47:J47"/>
    <mergeCell ref="B49:J49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sg5QpbS3WHBIbrntuBqpnJj3/HnXpkeSbVljmQRknPzqK74zd/2hXN9V3XDQiuilP5tevUVbQN/mIpF6w2qQvQ==" saltValue="4GDgHKxC9Yya5LRSaKEdH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56FB5-79F9-4198-B1C8-9E52930F47D3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115</v>
      </c>
      <c r="B1" s="197"/>
      <c r="C1" s="197"/>
      <c r="D1" s="197"/>
      <c r="E1" s="197"/>
      <c r="F1" s="197"/>
      <c r="G1" s="197"/>
      <c r="AG1" t="s">
        <v>116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117</v>
      </c>
    </row>
    <row r="3" spans="1:60" ht="24.95" customHeight="1" x14ac:dyDescent="0.2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117</v>
      </c>
      <c r="AG3" t="s">
        <v>118</v>
      </c>
    </row>
    <row r="4" spans="1:60" ht="24.95" customHeight="1" x14ac:dyDescent="0.2">
      <c r="A4" s="202" t="s">
        <v>9</v>
      </c>
      <c r="B4" s="203" t="s">
        <v>43</v>
      </c>
      <c r="C4" s="204" t="s">
        <v>48</v>
      </c>
      <c r="D4" s="205"/>
      <c r="E4" s="205"/>
      <c r="F4" s="205"/>
      <c r="G4" s="206"/>
      <c r="AG4" t="s">
        <v>119</v>
      </c>
    </row>
    <row r="5" spans="1:60" x14ac:dyDescent="0.2">
      <c r="D5" s="10"/>
    </row>
    <row r="6" spans="1:60" ht="38.25" x14ac:dyDescent="0.2">
      <c r="A6" s="208" t="s">
        <v>120</v>
      </c>
      <c r="B6" s="210" t="s">
        <v>121</v>
      </c>
      <c r="C6" s="210" t="s">
        <v>122</v>
      </c>
      <c r="D6" s="209" t="s">
        <v>123</v>
      </c>
      <c r="E6" s="208" t="s">
        <v>124</v>
      </c>
      <c r="F6" s="207" t="s">
        <v>125</v>
      </c>
      <c r="G6" s="208" t="s">
        <v>29</v>
      </c>
      <c r="H6" s="211" t="s">
        <v>30</v>
      </c>
      <c r="I6" s="211" t="s">
        <v>126</v>
      </c>
      <c r="J6" s="211" t="s">
        <v>31</v>
      </c>
      <c r="K6" s="211" t="s">
        <v>127</v>
      </c>
      <c r="L6" s="211" t="s">
        <v>128</v>
      </c>
      <c r="M6" s="211" t="s">
        <v>129</v>
      </c>
      <c r="N6" s="211" t="s">
        <v>130</v>
      </c>
      <c r="O6" s="211" t="s">
        <v>131</v>
      </c>
      <c r="P6" s="211" t="s">
        <v>132</v>
      </c>
      <c r="Q6" s="211" t="s">
        <v>133</v>
      </c>
      <c r="R6" s="211" t="s">
        <v>134</v>
      </c>
      <c r="S6" s="211" t="s">
        <v>135</v>
      </c>
      <c r="T6" s="211" t="s">
        <v>136</v>
      </c>
      <c r="U6" s="211" t="s">
        <v>137</v>
      </c>
      <c r="V6" s="211" t="s">
        <v>138</v>
      </c>
      <c r="W6" s="211" t="s">
        <v>139</v>
      </c>
      <c r="X6" s="211" t="s">
        <v>140</v>
      </c>
      <c r="Y6" s="211" t="s">
        <v>141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142</v>
      </c>
      <c r="B8" s="229" t="s">
        <v>60</v>
      </c>
      <c r="C8" s="248" t="s">
        <v>61</v>
      </c>
      <c r="D8" s="230"/>
      <c r="E8" s="231"/>
      <c r="F8" s="232"/>
      <c r="G8" s="232">
        <f>SUMIF(AG9:AG40,"&lt;&gt;NOR",G9:G40)</f>
        <v>0</v>
      </c>
      <c r="H8" s="232"/>
      <c r="I8" s="232">
        <f>SUM(I9:I40)</f>
        <v>0</v>
      </c>
      <c r="J8" s="232"/>
      <c r="K8" s="232">
        <f>SUM(K9:K40)</f>
        <v>0</v>
      </c>
      <c r="L8" s="232"/>
      <c r="M8" s="232">
        <f>SUM(M9:M40)</f>
        <v>0</v>
      </c>
      <c r="N8" s="231"/>
      <c r="O8" s="231">
        <f>SUM(O9:O40)</f>
        <v>0</v>
      </c>
      <c r="P8" s="231"/>
      <c r="Q8" s="231">
        <f>SUM(Q9:Q40)</f>
        <v>37.229999999999997</v>
      </c>
      <c r="R8" s="232"/>
      <c r="S8" s="232"/>
      <c r="T8" s="233"/>
      <c r="U8" s="227"/>
      <c r="V8" s="227">
        <f>SUM(V9:V40)</f>
        <v>101.05000000000001</v>
      </c>
      <c r="W8" s="227"/>
      <c r="X8" s="227"/>
      <c r="Y8" s="227"/>
      <c r="AG8" t="s">
        <v>143</v>
      </c>
    </row>
    <row r="9" spans="1:60" ht="22.5" outlineLevel="1" x14ac:dyDescent="0.2">
      <c r="A9" s="235">
        <v>1</v>
      </c>
      <c r="B9" s="236" t="s">
        <v>144</v>
      </c>
      <c r="C9" s="249" t="s">
        <v>145</v>
      </c>
      <c r="D9" s="237" t="s">
        <v>146</v>
      </c>
      <c r="E9" s="238">
        <v>53.65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0.13800000000000001</v>
      </c>
      <c r="Q9" s="238">
        <f>ROUND(E9*P9,2)</f>
        <v>7.4</v>
      </c>
      <c r="R9" s="240" t="s">
        <v>147</v>
      </c>
      <c r="S9" s="240" t="s">
        <v>148</v>
      </c>
      <c r="T9" s="241" t="s">
        <v>149</v>
      </c>
      <c r="U9" s="222">
        <v>0.16</v>
      </c>
      <c r="V9" s="222">
        <f>ROUND(E9*U9,2)</f>
        <v>8.58</v>
      </c>
      <c r="W9" s="222"/>
      <c r="X9" s="222" t="s">
        <v>150</v>
      </c>
      <c r="Y9" s="222" t="s">
        <v>151</v>
      </c>
      <c r="Z9" s="212"/>
      <c r="AA9" s="212"/>
      <c r="AB9" s="212"/>
      <c r="AC9" s="212"/>
      <c r="AD9" s="212"/>
      <c r="AE9" s="212"/>
      <c r="AF9" s="212"/>
      <c r="AG9" s="212" t="s">
        <v>152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0" t="s">
        <v>153</v>
      </c>
      <c r="D10" s="242"/>
      <c r="E10" s="242"/>
      <c r="F10" s="242"/>
      <c r="G10" s="24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154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1" t="s">
        <v>155</v>
      </c>
      <c r="D11" s="223"/>
      <c r="E11" s="224">
        <v>25.75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156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1" t="s">
        <v>157</v>
      </c>
      <c r="D12" s="223"/>
      <c r="E12" s="224">
        <v>27.9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156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2"/>
      <c r="D13" s="243"/>
      <c r="E13" s="243"/>
      <c r="F13" s="243"/>
      <c r="G13" s="243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158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35">
        <v>2</v>
      </c>
      <c r="B14" s="236" t="s">
        <v>159</v>
      </c>
      <c r="C14" s="249" t="s">
        <v>160</v>
      </c>
      <c r="D14" s="237" t="s">
        <v>146</v>
      </c>
      <c r="E14" s="238">
        <v>18.239999999999998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38">
        <v>0</v>
      </c>
      <c r="O14" s="238">
        <f>ROUND(E14*N14,2)</f>
        <v>0</v>
      </c>
      <c r="P14" s="238">
        <v>0.22500000000000001</v>
      </c>
      <c r="Q14" s="238">
        <f>ROUND(E14*P14,2)</f>
        <v>4.0999999999999996</v>
      </c>
      <c r="R14" s="240" t="s">
        <v>147</v>
      </c>
      <c r="S14" s="240" t="s">
        <v>148</v>
      </c>
      <c r="T14" s="241" t="s">
        <v>149</v>
      </c>
      <c r="U14" s="222">
        <v>0.14199999999999999</v>
      </c>
      <c r="V14" s="222">
        <f>ROUND(E14*U14,2)</f>
        <v>2.59</v>
      </c>
      <c r="W14" s="222"/>
      <c r="X14" s="222" t="s">
        <v>150</v>
      </c>
      <c r="Y14" s="222" t="s">
        <v>151</v>
      </c>
      <c r="Z14" s="212"/>
      <c r="AA14" s="212"/>
      <c r="AB14" s="212"/>
      <c r="AC14" s="212"/>
      <c r="AD14" s="212"/>
      <c r="AE14" s="212"/>
      <c r="AF14" s="212"/>
      <c r="AG14" s="212" t="s">
        <v>152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0" t="s">
        <v>153</v>
      </c>
      <c r="D15" s="242"/>
      <c r="E15" s="242"/>
      <c r="F15" s="242"/>
      <c r="G15" s="24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154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1" t="s">
        <v>161</v>
      </c>
      <c r="D16" s="223"/>
      <c r="E16" s="224">
        <v>10.44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156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1" t="s">
        <v>162</v>
      </c>
      <c r="D17" s="223"/>
      <c r="E17" s="224">
        <v>7.8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156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2"/>
      <c r="D18" s="243"/>
      <c r="E18" s="243"/>
      <c r="F18" s="243"/>
      <c r="G18" s="243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5">
        <v>3</v>
      </c>
      <c r="B19" s="236" t="s">
        <v>163</v>
      </c>
      <c r="C19" s="249" t="s">
        <v>164</v>
      </c>
      <c r="D19" s="237" t="s">
        <v>146</v>
      </c>
      <c r="E19" s="238">
        <v>53.65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0</v>
      </c>
      <c r="O19" s="238">
        <f>ROUND(E19*N19,2)</f>
        <v>0</v>
      </c>
      <c r="P19" s="238">
        <v>0.33</v>
      </c>
      <c r="Q19" s="238">
        <f>ROUND(E19*P19,2)</f>
        <v>17.7</v>
      </c>
      <c r="R19" s="240" t="s">
        <v>147</v>
      </c>
      <c r="S19" s="240" t="s">
        <v>148</v>
      </c>
      <c r="T19" s="241" t="s">
        <v>149</v>
      </c>
      <c r="U19" s="222">
        <v>0.52649999999999997</v>
      </c>
      <c r="V19" s="222">
        <f>ROUND(E19*U19,2)</f>
        <v>28.25</v>
      </c>
      <c r="W19" s="222"/>
      <c r="X19" s="222" t="s">
        <v>150</v>
      </c>
      <c r="Y19" s="222" t="s">
        <v>151</v>
      </c>
      <c r="Z19" s="212"/>
      <c r="AA19" s="212"/>
      <c r="AB19" s="212"/>
      <c r="AC19" s="212"/>
      <c r="AD19" s="212"/>
      <c r="AE19" s="212"/>
      <c r="AF19" s="212"/>
      <c r="AG19" s="212" t="s">
        <v>152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1" t="s">
        <v>155</v>
      </c>
      <c r="D20" s="223"/>
      <c r="E20" s="224">
        <v>25.75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156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1" t="s">
        <v>157</v>
      </c>
      <c r="D21" s="223"/>
      <c r="E21" s="224">
        <v>27.9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156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2"/>
      <c r="D22" s="243"/>
      <c r="E22" s="243"/>
      <c r="F22" s="243"/>
      <c r="G22" s="243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158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35">
        <v>4</v>
      </c>
      <c r="B23" s="236" t="s">
        <v>165</v>
      </c>
      <c r="C23" s="249" t="s">
        <v>166</v>
      </c>
      <c r="D23" s="237" t="s">
        <v>146</v>
      </c>
      <c r="E23" s="238">
        <v>18.239999999999998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0</v>
      </c>
      <c r="O23" s="238">
        <f>ROUND(E23*N23,2)</f>
        <v>0</v>
      </c>
      <c r="P23" s="238">
        <v>0.44</v>
      </c>
      <c r="Q23" s="238">
        <f>ROUND(E23*P23,2)</f>
        <v>8.0299999999999994</v>
      </c>
      <c r="R23" s="240" t="s">
        <v>147</v>
      </c>
      <c r="S23" s="240" t="s">
        <v>148</v>
      </c>
      <c r="T23" s="241" t="s">
        <v>149</v>
      </c>
      <c r="U23" s="222">
        <v>0.63200000000000001</v>
      </c>
      <c r="V23" s="222">
        <f>ROUND(E23*U23,2)</f>
        <v>11.53</v>
      </c>
      <c r="W23" s="222"/>
      <c r="X23" s="222" t="s">
        <v>150</v>
      </c>
      <c r="Y23" s="222" t="s">
        <v>151</v>
      </c>
      <c r="Z23" s="212"/>
      <c r="AA23" s="212"/>
      <c r="AB23" s="212"/>
      <c r="AC23" s="212"/>
      <c r="AD23" s="212"/>
      <c r="AE23" s="212"/>
      <c r="AF23" s="212"/>
      <c r="AG23" s="212" t="s">
        <v>152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1" t="s">
        <v>161</v>
      </c>
      <c r="D24" s="223"/>
      <c r="E24" s="224">
        <v>10.44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156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1" t="s">
        <v>162</v>
      </c>
      <c r="D25" s="223"/>
      <c r="E25" s="224">
        <v>7.8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156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2"/>
      <c r="D26" s="243"/>
      <c r="E26" s="243"/>
      <c r="F26" s="243"/>
      <c r="G26" s="243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158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5">
        <v>5</v>
      </c>
      <c r="B27" s="236" t="s">
        <v>167</v>
      </c>
      <c r="C27" s="249" t="s">
        <v>168</v>
      </c>
      <c r="D27" s="237" t="s">
        <v>169</v>
      </c>
      <c r="E27" s="238">
        <v>14.378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170</v>
      </c>
      <c r="S27" s="240" t="s">
        <v>148</v>
      </c>
      <c r="T27" s="241" t="s">
        <v>149</v>
      </c>
      <c r="U27" s="222">
        <v>2.335</v>
      </c>
      <c r="V27" s="222">
        <f>ROUND(E27*U27,2)</f>
        <v>33.57</v>
      </c>
      <c r="W27" s="222"/>
      <c r="X27" s="222" t="s">
        <v>150</v>
      </c>
      <c r="Y27" s="222" t="s">
        <v>151</v>
      </c>
      <c r="Z27" s="212"/>
      <c r="AA27" s="212"/>
      <c r="AB27" s="212"/>
      <c r="AC27" s="212"/>
      <c r="AD27" s="212"/>
      <c r="AE27" s="212"/>
      <c r="AF27" s="212"/>
      <c r="AG27" s="212" t="s">
        <v>152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0" t="s">
        <v>171</v>
      </c>
      <c r="D28" s="242"/>
      <c r="E28" s="242"/>
      <c r="F28" s="242"/>
      <c r="G28" s="24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154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1" t="s">
        <v>172</v>
      </c>
      <c r="D29" s="223"/>
      <c r="E29" s="224">
        <v>5.15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156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51" t="s">
        <v>173</v>
      </c>
      <c r="D30" s="223"/>
      <c r="E30" s="224">
        <v>5.58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156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1" t="s">
        <v>174</v>
      </c>
      <c r="D31" s="223"/>
      <c r="E31" s="224">
        <v>2.09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156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1" t="s">
        <v>175</v>
      </c>
      <c r="D32" s="223"/>
      <c r="E32" s="224">
        <v>1.56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156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2"/>
      <c r="D33" s="243"/>
      <c r="E33" s="243"/>
      <c r="F33" s="243"/>
      <c r="G33" s="243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158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35">
        <v>6</v>
      </c>
      <c r="B34" s="236" t="s">
        <v>176</v>
      </c>
      <c r="C34" s="249" t="s">
        <v>177</v>
      </c>
      <c r="D34" s="237" t="s">
        <v>169</v>
      </c>
      <c r="E34" s="238">
        <v>14.378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 t="s">
        <v>170</v>
      </c>
      <c r="S34" s="240" t="s">
        <v>148</v>
      </c>
      <c r="T34" s="241" t="s">
        <v>149</v>
      </c>
      <c r="U34" s="222">
        <v>1.1499999999999999</v>
      </c>
      <c r="V34" s="222">
        <f>ROUND(E34*U34,2)</f>
        <v>16.53</v>
      </c>
      <c r="W34" s="222"/>
      <c r="X34" s="222" t="s">
        <v>150</v>
      </c>
      <c r="Y34" s="222" t="s">
        <v>151</v>
      </c>
      <c r="Z34" s="212"/>
      <c r="AA34" s="212"/>
      <c r="AB34" s="212"/>
      <c r="AC34" s="212"/>
      <c r="AD34" s="212"/>
      <c r="AE34" s="212"/>
      <c r="AF34" s="212"/>
      <c r="AG34" s="212" t="s">
        <v>152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50" t="s">
        <v>178</v>
      </c>
      <c r="D35" s="242"/>
      <c r="E35" s="242"/>
      <c r="F35" s="242"/>
      <c r="G35" s="24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154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2" x14ac:dyDescent="0.2">
      <c r="A36" s="219"/>
      <c r="B36" s="220"/>
      <c r="C36" s="251" t="s">
        <v>179</v>
      </c>
      <c r="D36" s="223"/>
      <c r="E36" s="224">
        <v>5.15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156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1" t="s">
        <v>173</v>
      </c>
      <c r="D37" s="223"/>
      <c r="E37" s="224">
        <v>5.58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156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1" t="s">
        <v>174</v>
      </c>
      <c r="D38" s="223"/>
      <c r="E38" s="224">
        <v>2.09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156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1" t="s">
        <v>175</v>
      </c>
      <c r="D39" s="223"/>
      <c r="E39" s="224">
        <v>1.56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156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2"/>
      <c r="D40" s="243"/>
      <c r="E40" s="243"/>
      <c r="F40" s="243"/>
      <c r="G40" s="243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158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28" t="s">
        <v>142</v>
      </c>
      <c r="B41" s="229" t="s">
        <v>62</v>
      </c>
      <c r="C41" s="248" t="s">
        <v>63</v>
      </c>
      <c r="D41" s="230"/>
      <c r="E41" s="231"/>
      <c r="F41" s="232"/>
      <c r="G41" s="232">
        <f>SUMIF(AG42:AG46,"&lt;&gt;NOR",G42:G46)</f>
        <v>0</v>
      </c>
      <c r="H41" s="232"/>
      <c r="I41" s="232">
        <f>SUM(I42:I46)</f>
        <v>0</v>
      </c>
      <c r="J41" s="232"/>
      <c r="K41" s="232">
        <f>SUM(K42:K46)</f>
        <v>0</v>
      </c>
      <c r="L41" s="232"/>
      <c r="M41" s="232">
        <f>SUM(M42:M46)</f>
        <v>0</v>
      </c>
      <c r="N41" s="231"/>
      <c r="O41" s="231">
        <f>SUM(O42:O46)</f>
        <v>0.24</v>
      </c>
      <c r="P41" s="231"/>
      <c r="Q41" s="231">
        <f>SUM(Q42:Q46)</f>
        <v>0</v>
      </c>
      <c r="R41" s="232"/>
      <c r="S41" s="232"/>
      <c r="T41" s="233"/>
      <c r="U41" s="227"/>
      <c r="V41" s="227">
        <f>SUM(V42:V46)</f>
        <v>17.100000000000001</v>
      </c>
      <c r="W41" s="227"/>
      <c r="X41" s="227"/>
      <c r="Y41" s="227"/>
      <c r="AG41" t="s">
        <v>143</v>
      </c>
    </row>
    <row r="42" spans="1:60" ht="22.5" outlineLevel="1" x14ac:dyDescent="0.2">
      <c r="A42" s="235">
        <v>7</v>
      </c>
      <c r="B42" s="236" t="s">
        <v>180</v>
      </c>
      <c r="C42" s="249" t="s">
        <v>181</v>
      </c>
      <c r="D42" s="237" t="s">
        <v>146</v>
      </c>
      <c r="E42" s="238">
        <v>18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1.3270000000000001E-2</v>
      </c>
      <c r="O42" s="238">
        <f>ROUND(E42*N42,2)</f>
        <v>0.24</v>
      </c>
      <c r="P42" s="238">
        <v>0</v>
      </c>
      <c r="Q42" s="238">
        <f>ROUND(E42*P42,2)</f>
        <v>0</v>
      </c>
      <c r="R42" s="240" t="s">
        <v>182</v>
      </c>
      <c r="S42" s="240" t="s">
        <v>148</v>
      </c>
      <c r="T42" s="241" t="s">
        <v>149</v>
      </c>
      <c r="U42" s="222">
        <v>0.95</v>
      </c>
      <c r="V42" s="222">
        <f>ROUND(E42*U42,2)</f>
        <v>17.100000000000001</v>
      </c>
      <c r="W42" s="222"/>
      <c r="X42" s="222" t="s">
        <v>150</v>
      </c>
      <c r="Y42" s="222" t="s">
        <v>151</v>
      </c>
      <c r="Z42" s="212"/>
      <c r="AA42" s="212"/>
      <c r="AB42" s="212"/>
      <c r="AC42" s="212"/>
      <c r="AD42" s="212"/>
      <c r="AE42" s="212"/>
      <c r="AF42" s="212"/>
      <c r="AG42" s="212" t="s">
        <v>152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3" t="s">
        <v>183</v>
      </c>
      <c r="D43" s="244"/>
      <c r="E43" s="244"/>
      <c r="F43" s="244"/>
      <c r="G43" s="244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184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1" t="s">
        <v>185</v>
      </c>
      <c r="D44" s="223"/>
      <c r="E44" s="224">
        <v>18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51" t="s">
        <v>186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156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2"/>
      <c r="D46" s="243"/>
      <c r="E46" s="243"/>
      <c r="F46" s="243"/>
      <c r="G46" s="243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158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28" t="s">
        <v>142</v>
      </c>
      <c r="B47" s="229" t="s">
        <v>64</v>
      </c>
      <c r="C47" s="248" t="s">
        <v>65</v>
      </c>
      <c r="D47" s="230"/>
      <c r="E47" s="231"/>
      <c r="F47" s="232"/>
      <c r="G47" s="232">
        <f>SUMIF(AG48:AG54,"&lt;&gt;NOR",G48:G54)</f>
        <v>0</v>
      </c>
      <c r="H47" s="232"/>
      <c r="I47" s="232">
        <f>SUM(I48:I54)</f>
        <v>0</v>
      </c>
      <c r="J47" s="232"/>
      <c r="K47" s="232">
        <f>SUM(K48:K54)</f>
        <v>0</v>
      </c>
      <c r="L47" s="232"/>
      <c r="M47" s="232">
        <f>SUM(M48:M54)</f>
        <v>0</v>
      </c>
      <c r="N47" s="231"/>
      <c r="O47" s="231">
        <f>SUM(O48:O54)</f>
        <v>6.05</v>
      </c>
      <c r="P47" s="231"/>
      <c r="Q47" s="231">
        <f>SUM(Q48:Q54)</f>
        <v>0</v>
      </c>
      <c r="R47" s="232"/>
      <c r="S47" s="232"/>
      <c r="T47" s="233"/>
      <c r="U47" s="227"/>
      <c r="V47" s="227">
        <f>SUM(V48:V54)</f>
        <v>283.5</v>
      </c>
      <c r="W47" s="227"/>
      <c r="X47" s="227"/>
      <c r="Y47" s="227"/>
      <c r="AG47" t="s">
        <v>143</v>
      </c>
    </row>
    <row r="48" spans="1:60" ht="22.5" outlineLevel="1" x14ac:dyDescent="0.2">
      <c r="A48" s="235">
        <v>8</v>
      </c>
      <c r="B48" s="236" t="s">
        <v>187</v>
      </c>
      <c r="C48" s="249" t="s">
        <v>188</v>
      </c>
      <c r="D48" s="237" t="s">
        <v>146</v>
      </c>
      <c r="E48" s="238">
        <v>283.5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1.6049999999999998E-2</v>
      </c>
      <c r="O48" s="238">
        <f>ROUND(E48*N48,2)</f>
        <v>4.55</v>
      </c>
      <c r="P48" s="238">
        <v>0</v>
      </c>
      <c r="Q48" s="238">
        <f>ROUND(E48*P48,2)</f>
        <v>0</v>
      </c>
      <c r="R48" s="240"/>
      <c r="S48" s="240" t="s">
        <v>189</v>
      </c>
      <c r="T48" s="241" t="s">
        <v>149</v>
      </c>
      <c r="U48" s="222">
        <v>1</v>
      </c>
      <c r="V48" s="222">
        <f>ROUND(E48*U48,2)</f>
        <v>283.5</v>
      </c>
      <c r="W48" s="222"/>
      <c r="X48" s="222" t="s">
        <v>150</v>
      </c>
      <c r="Y48" s="222" t="s">
        <v>151</v>
      </c>
      <c r="Z48" s="212"/>
      <c r="AA48" s="212"/>
      <c r="AB48" s="212"/>
      <c r="AC48" s="212"/>
      <c r="AD48" s="212"/>
      <c r="AE48" s="212"/>
      <c r="AF48" s="212"/>
      <c r="AG48" s="212" t="s">
        <v>152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3" t="s">
        <v>183</v>
      </c>
      <c r="D49" s="244"/>
      <c r="E49" s="244"/>
      <c r="F49" s="244"/>
      <c r="G49" s="244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184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1" t="s">
        <v>190</v>
      </c>
      <c r="D50" s="223"/>
      <c r="E50" s="224">
        <v>283.5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156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2"/>
      <c r="D51" s="243"/>
      <c r="E51" s="243"/>
      <c r="F51" s="243"/>
      <c r="G51" s="243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158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33.75" outlineLevel="1" x14ac:dyDescent="0.2">
      <c r="A52" s="235">
        <v>9</v>
      </c>
      <c r="B52" s="236" t="s">
        <v>191</v>
      </c>
      <c r="C52" s="249" t="s">
        <v>192</v>
      </c>
      <c r="D52" s="237" t="s">
        <v>146</v>
      </c>
      <c r="E52" s="238">
        <v>340.2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4.4000000000000003E-3</v>
      </c>
      <c r="O52" s="238">
        <f>ROUND(E52*N52,2)</f>
        <v>1.5</v>
      </c>
      <c r="P52" s="238">
        <v>0</v>
      </c>
      <c r="Q52" s="238">
        <f>ROUND(E52*P52,2)</f>
        <v>0</v>
      </c>
      <c r="R52" s="240" t="s">
        <v>193</v>
      </c>
      <c r="S52" s="240" t="s">
        <v>148</v>
      </c>
      <c r="T52" s="241" t="s">
        <v>149</v>
      </c>
      <c r="U52" s="222">
        <v>0</v>
      </c>
      <c r="V52" s="222">
        <f>ROUND(E52*U52,2)</f>
        <v>0</v>
      </c>
      <c r="W52" s="222"/>
      <c r="X52" s="222" t="s">
        <v>194</v>
      </c>
      <c r="Y52" s="222" t="s">
        <v>151</v>
      </c>
      <c r="Z52" s="212"/>
      <c r="AA52" s="212"/>
      <c r="AB52" s="212"/>
      <c r="AC52" s="212"/>
      <c r="AD52" s="212"/>
      <c r="AE52" s="212"/>
      <c r="AF52" s="212"/>
      <c r="AG52" s="212" t="s">
        <v>195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1" t="s">
        <v>196</v>
      </c>
      <c r="D53" s="223"/>
      <c r="E53" s="224">
        <v>340.2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156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52"/>
      <c r="D54" s="243"/>
      <c r="E54" s="243"/>
      <c r="F54" s="243"/>
      <c r="G54" s="243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158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28" t="s">
        <v>142</v>
      </c>
      <c r="B55" s="229" t="s">
        <v>62</v>
      </c>
      <c r="C55" s="248" t="s">
        <v>63</v>
      </c>
      <c r="D55" s="230"/>
      <c r="E55" s="231"/>
      <c r="F55" s="232"/>
      <c r="G55" s="232">
        <f>SUMIF(AG56:AG59,"&lt;&gt;NOR",G56:G59)</f>
        <v>0</v>
      </c>
      <c r="H55" s="232"/>
      <c r="I55" s="232">
        <f>SUM(I56:I59)</f>
        <v>0</v>
      </c>
      <c r="J55" s="232"/>
      <c r="K55" s="232">
        <f>SUM(K56:K59)</f>
        <v>0</v>
      </c>
      <c r="L55" s="232"/>
      <c r="M55" s="232">
        <f>SUM(M56:M59)</f>
        <v>0</v>
      </c>
      <c r="N55" s="231"/>
      <c r="O55" s="231">
        <f>SUM(O56:O59)</f>
        <v>0</v>
      </c>
      <c r="P55" s="231"/>
      <c r="Q55" s="231">
        <f>SUM(Q56:Q59)</f>
        <v>0</v>
      </c>
      <c r="R55" s="232"/>
      <c r="S55" s="232"/>
      <c r="T55" s="233"/>
      <c r="U55" s="227"/>
      <c r="V55" s="227">
        <f>SUM(V56:V59)</f>
        <v>5.04</v>
      </c>
      <c r="W55" s="227"/>
      <c r="X55" s="227"/>
      <c r="Y55" s="227"/>
      <c r="AG55" t="s">
        <v>143</v>
      </c>
    </row>
    <row r="56" spans="1:60" ht="22.5" outlineLevel="1" x14ac:dyDescent="0.2">
      <c r="A56" s="235">
        <v>10</v>
      </c>
      <c r="B56" s="236" t="s">
        <v>197</v>
      </c>
      <c r="C56" s="249" t="s">
        <v>198</v>
      </c>
      <c r="D56" s="237" t="s">
        <v>146</v>
      </c>
      <c r="E56" s="238">
        <v>18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 t="s">
        <v>182</v>
      </c>
      <c r="S56" s="240" t="s">
        <v>148</v>
      </c>
      <c r="T56" s="241" t="s">
        <v>149</v>
      </c>
      <c r="U56" s="222">
        <v>0.28000000000000003</v>
      </c>
      <c r="V56" s="222">
        <f>ROUND(E56*U56,2)</f>
        <v>5.04</v>
      </c>
      <c r="W56" s="222"/>
      <c r="X56" s="222" t="s">
        <v>150</v>
      </c>
      <c r="Y56" s="222" t="s">
        <v>151</v>
      </c>
      <c r="Z56" s="212"/>
      <c r="AA56" s="212"/>
      <c r="AB56" s="212"/>
      <c r="AC56" s="212"/>
      <c r="AD56" s="212"/>
      <c r="AE56" s="212"/>
      <c r="AF56" s="212"/>
      <c r="AG56" s="212" t="s">
        <v>152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1" t="s">
        <v>185</v>
      </c>
      <c r="D57" s="223"/>
      <c r="E57" s="224">
        <v>18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156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51" t="s">
        <v>199</v>
      </c>
      <c r="D58" s="223"/>
      <c r="E58" s="224"/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156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2"/>
      <c r="D59" s="243"/>
      <c r="E59" s="243"/>
      <c r="F59" s="243"/>
      <c r="G59" s="243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158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28" t="s">
        <v>142</v>
      </c>
      <c r="B60" s="229" t="s">
        <v>66</v>
      </c>
      <c r="C60" s="248" t="s">
        <v>67</v>
      </c>
      <c r="D60" s="230"/>
      <c r="E60" s="231"/>
      <c r="F60" s="232"/>
      <c r="G60" s="232">
        <f>SUMIF(AG61:AG101,"&lt;&gt;NOR",G61:G101)</f>
        <v>0</v>
      </c>
      <c r="H60" s="232"/>
      <c r="I60" s="232">
        <f>SUM(I61:I101)</f>
        <v>0</v>
      </c>
      <c r="J60" s="232"/>
      <c r="K60" s="232">
        <f>SUM(K61:K101)</f>
        <v>0</v>
      </c>
      <c r="L60" s="232"/>
      <c r="M60" s="232">
        <f>SUM(M61:M101)</f>
        <v>0</v>
      </c>
      <c r="N60" s="231"/>
      <c r="O60" s="231">
        <f>SUM(O61:O101)</f>
        <v>36.010000000000005</v>
      </c>
      <c r="P60" s="231"/>
      <c r="Q60" s="231">
        <f>SUM(Q61:Q101)</f>
        <v>0</v>
      </c>
      <c r="R60" s="232"/>
      <c r="S60" s="232"/>
      <c r="T60" s="233"/>
      <c r="U60" s="227"/>
      <c r="V60" s="227">
        <f>SUM(V61:V101)</f>
        <v>44.34</v>
      </c>
      <c r="W60" s="227"/>
      <c r="X60" s="227"/>
      <c r="Y60" s="227"/>
      <c r="AG60" t="s">
        <v>143</v>
      </c>
    </row>
    <row r="61" spans="1:60" outlineLevel="1" x14ac:dyDescent="0.2">
      <c r="A61" s="235">
        <v>11</v>
      </c>
      <c r="B61" s="236" t="s">
        <v>200</v>
      </c>
      <c r="C61" s="249" t="s">
        <v>201</v>
      </c>
      <c r="D61" s="237" t="s">
        <v>146</v>
      </c>
      <c r="E61" s="238">
        <v>61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38">
        <v>0.18360000000000001</v>
      </c>
      <c r="O61" s="238">
        <f>ROUND(E61*N61,2)</f>
        <v>11.2</v>
      </c>
      <c r="P61" s="238">
        <v>0</v>
      </c>
      <c r="Q61" s="238">
        <f>ROUND(E61*P61,2)</f>
        <v>0</v>
      </c>
      <c r="R61" s="240" t="s">
        <v>147</v>
      </c>
      <c r="S61" s="240" t="s">
        <v>148</v>
      </c>
      <c r="T61" s="241" t="s">
        <v>149</v>
      </c>
      <c r="U61" s="222">
        <v>0.09</v>
      </c>
      <c r="V61" s="222">
        <f>ROUND(E61*U61,2)</f>
        <v>5.49</v>
      </c>
      <c r="W61" s="222"/>
      <c r="X61" s="222" t="s">
        <v>150</v>
      </c>
      <c r="Y61" s="222" t="s">
        <v>151</v>
      </c>
      <c r="Z61" s="212"/>
      <c r="AA61" s="212"/>
      <c r="AB61" s="212"/>
      <c r="AC61" s="212"/>
      <c r="AD61" s="212"/>
      <c r="AE61" s="212"/>
      <c r="AF61" s="212"/>
      <c r="AG61" s="212" t="s">
        <v>152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50" t="s">
        <v>202</v>
      </c>
      <c r="D62" s="242"/>
      <c r="E62" s="242"/>
      <c r="F62" s="242"/>
      <c r="G62" s="24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154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51" t="s">
        <v>161</v>
      </c>
      <c r="D63" s="223"/>
      <c r="E63" s="224">
        <v>10.44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156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51" t="s">
        <v>162</v>
      </c>
      <c r="D64" s="223"/>
      <c r="E64" s="224">
        <v>7.8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156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51" t="s">
        <v>203</v>
      </c>
      <c r="D65" s="223"/>
      <c r="E65" s="224">
        <v>20.52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156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1" t="s">
        <v>204</v>
      </c>
      <c r="D66" s="223"/>
      <c r="E66" s="224">
        <v>22.24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156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19"/>
      <c r="B67" s="220"/>
      <c r="C67" s="252"/>
      <c r="D67" s="243"/>
      <c r="E67" s="243"/>
      <c r="F67" s="243"/>
      <c r="G67" s="243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158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35">
        <v>12</v>
      </c>
      <c r="B68" s="236" t="s">
        <v>205</v>
      </c>
      <c r="C68" s="249" t="s">
        <v>206</v>
      </c>
      <c r="D68" s="237" t="s">
        <v>146</v>
      </c>
      <c r="E68" s="238">
        <v>323.24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2.0400000000000001E-2</v>
      </c>
      <c r="O68" s="238">
        <f>ROUND(E68*N68,2)</f>
        <v>6.59</v>
      </c>
      <c r="P68" s="238">
        <v>0</v>
      </c>
      <c r="Q68" s="238">
        <f>ROUND(E68*P68,2)</f>
        <v>0</v>
      </c>
      <c r="R68" s="240" t="s">
        <v>147</v>
      </c>
      <c r="S68" s="240" t="s">
        <v>148</v>
      </c>
      <c r="T68" s="241" t="s">
        <v>149</v>
      </c>
      <c r="U68" s="222">
        <v>6.0000000000000001E-3</v>
      </c>
      <c r="V68" s="222">
        <f>ROUND(E68*U68,2)</f>
        <v>1.94</v>
      </c>
      <c r="W68" s="222"/>
      <c r="X68" s="222" t="s">
        <v>150</v>
      </c>
      <c r="Y68" s="222" t="s">
        <v>151</v>
      </c>
      <c r="Z68" s="212"/>
      <c r="AA68" s="212"/>
      <c r="AB68" s="212"/>
      <c r="AC68" s="212"/>
      <c r="AD68" s="212"/>
      <c r="AE68" s="212"/>
      <c r="AF68" s="212"/>
      <c r="AG68" s="212" t="s">
        <v>152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0" t="s">
        <v>202</v>
      </c>
      <c r="D69" s="242"/>
      <c r="E69" s="242"/>
      <c r="F69" s="242"/>
      <c r="G69" s="24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154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1" t="s">
        <v>207</v>
      </c>
      <c r="D70" s="223"/>
      <c r="E70" s="224">
        <v>62.64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156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51" t="s">
        <v>208</v>
      </c>
      <c r="D71" s="223"/>
      <c r="E71" s="224">
        <v>46.8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156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51" t="s">
        <v>209</v>
      </c>
      <c r="D72" s="223"/>
      <c r="E72" s="224">
        <v>102.6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156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51" t="s">
        <v>210</v>
      </c>
      <c r="D73" s="223"/>
      <c r="E73" s="224">
        <v>111.2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156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2"/>
      <c r="D74" s="243"/>
      <c r="E74" s="243"/>
      <c r="F74" s="243"/>
      <c r="G74" s="243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158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5">
        <v>13</v>
      </c>
      <c r="B75" s="236" t="s">
        <v>211</v>
      </c>
      <c r="C75" s="249" t="s">
        <v>212</v>
      </c>
      <c r="D75" s="237" t="s">
        <v>146</v>
      </c>
      <c r="E75" s="238">
        <v>18.239999999999998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38">
        <v>7.3899999999999993E-2</v>
      </c>
      <c r="O75" s="238">
        <f>ROUND(E75*N75,2)</f>
        <v>1.35</v>
      </c>
      <c r="P75" s="238">
        <v>0</v>
      </c>
      <c r="Q75" s="238">
        <f>ROUND(E75*P75,2)</f>
        <v>0</v>
      </c>
      <c r="R75" s="240" t="s">
        <v>147</v>
      </c>
      <c r="S75" s="240" t="s">
        <v>148</v>
      </c>
      <c r="T75" s="241" t="s">
        <v>149</v>
      </c>
      <c r="U75" s="222">
        <v>0.45200000000000001</v>
      </c>
      <c r="V75" s="222">
        <f>ROUND(E75*U75,2)</f>
        <v>8.24</v>
      </c>
      <c r="W75" s="222"/>
      <c r="X75" s="222" t="s">
        <v>150</v>
      </c>
      <c r="Y75" s="222" t="s">
        <v>151</v>
      </c>
      <c r="Z75" s="212"/>
      <c r="AA75" s="212"/>
      <c r="AB75" s="212"/>
      <c r="AC75" s="212"/>
      <c r="AD75" s="212"/>
      <c r="AE75" s="212"/>
      <c r="AF75" s="212"/>
      <c r="AG75" s="212" t="s">
        <v>152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2" x14ac:dyDescent="0.2">
      <c r="A76" s="219"/>
      <c r="B76" s="220"/>
      <c r="C76" s="250" t="s">
        <v>213</v>
      </c>
      <c r="D76" s="242"/>
      <c r="E76" s="242"/>
      <c r="F76" s="242"/>
      <c r="G76" s="24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154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45" t="str">
        <f>C76</f>
        <v>s provedením lože z kameniva drceného, s vyplněním spár, s dvojitým hutněním a se smetením přebytečného materiálu na krajnici. S dodáním hmot pro lože a výplň spár.</v>
      </c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1" t="s">
        <v>161</v>
      </c>
      <c r="D77" s="223"/>
      <c r="E77" s="224">
        <v>10.44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156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51" t="s">
        <v>162</v>
      </c>
      <c r="D78" s="223"/>
      <c r="E78" s="224">
        <v>7.8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156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2"/>
      <c r="D79" s="243"/>
      <c r="E79" s="243"/>
      <c r="F79" s="243"/>
      <c r="G79" s="243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158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35">
        <v>14</v>
      </c>
      <c r="B80" s="236" t="s">
        <v>214</v>
      </c>
      <c r="C80" s="249" t="s">
        <v>215</v>
      </c>
      <c r="D80" s="237" t="s">
        <v>146</v>
      </c>
      <c r="E80" s="238">
        <v>42.76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38">
        <v>7.1999999999999995E-2</v>
      </c>
      <c r="O80" s="238">
        <f>ROUND(E80*N80,2)</f>
        <v>3.08</v>
      </c>
      <c r="P80" s="238">
        <v>0</v>
      </c>
      <c r="Q80" s="238">
        <f>ROUND(E80*P80,2)</f>
        <v>0</v>
      </c>
      <c r="R80" s="240" t="s">
        <v>147</v>
      </c>
      <c r="S80" s="240" t="s">
        <v>148</v>
      </c>
      <c r="T80" s="241" t="s">
        <v>149</v>
      </c>
      <c r="U80" s="222">
        <v>0.375</v>
      </c>
      <c r="V80" s="222">
        <f>ROUND(E80*U80,2)</f>
        <v>16.04</v>
      </c>
      <c r="W80" s="222"/>
      <c r="X80" s="222" t="s">
        <v>150</v>
      </c>
      <c r="Y80" s="222" t="s">
        <v>151</v>
      </c>
      <c r="Z80" s="212"/>
      <c r="AA80" s="212"/>
      <c r="AB80" s="212"/>
      <c r="AC80" s="212"/>
      <c r="AD80" s="212"/>
      <c r="AE80" s="212"/>
      <c r="AF80" s="212"/>
      <c r="AG80" s="212" t="s">
        <v>152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2" x14ac:dyDescent="0.2">
      <c r="A81" s="219"/>
      <c r="B81" s="220"/>
      <c r="C81" s="250" t="s">
        <v>216</v>
      </c>
      <c r="D81" s="242"/>
      <c r="E81" s="242"/>
      <c r="F81" s="242"/>
      <c r="G81" s="24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154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45" t="str">
        <f>C81</f>
        <v>komunikací pro pěší do velikosti dlaždic 0,25 m2 s provedením lože do tl. 30 mm, s vyplněním spár a se smetením přebytečného materiálu na vzdálenost do 3 m</v>
      </c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51" t="s">
        <v>203</v>
      </c>
      <c r="D82" s="223"/>
      <c r="E82" s="224">
        <v>20.52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156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51" t="s">
        <v>204</v>
      </c>
      <c r="D83" s="223"/>
      <c r="E83" s="224">
        <v>22.24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156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2"/>
      <c r="D84" s="243"/>
      <c r="E84" s="243"/>
      <c r="F84" s="243"/>
      <c r="G84" s="243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158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5">
        <v>15</v>
      </c>
      <c r="B85" s="236" t="s">
        <v>217</v>
      </c>
      <c r="C85" s="249" t="s">
        <v>218</v>
      </c>
      <c r="D85" s="237" t="s">
        <v>219</v>
      </c>
      <c r="E85" s="238">
        <v>75.2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0.12472</v>
      </c>
      <c r="O85" s="238">
        <f>ROUND(E85*N85,2)</f>
        <v>9.3800000000000008</v>
      </c>
      <c r="P85" s="238">
        <v>0</v>
      </c>
      <c r="Q85" s="238">
        <f>ROUND(E85*P85,2)</f>
        <v>0</v>
      </c>
      <c r="R85" s="240" t="s">
        <v>147</v>
      </c>
      <c r="S85" s="240" t="s">
        <v>148</v>
      </c>
      <c r="T85" s="241" t="s">
        <v>149</v>
      </c>
      <c r="U85" s="222">
        <v>0.14000000000000001</v>
      </c>
      <c r="V85" s="222">
        <f>ROUND(E85*U85,2)</f>
        <v>10.53</v>
      </c>
      <c r="W85" s="222"/>
      <c r="X85" s="222" t="s">
        <v>150</v>
      </c>
      <c r="Y85" s="222" t="s">
        <v>151</v>
      </c>
      <c r="Z85" s="212"/>
      <c r="AA85" s="212"/>
      <c r="AB85" s="212"/>
      <c r="AC85" s="212"/>
      <c r="AD85" s="212"/>
      <c r="AE85" s="212"/>
      <c r="AF85" s="212"/>
      <c r="AG85" s="212" t="s">
        <v>152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0" t="s">
        <v>220</v>
      </c>
      <c r="D86" s="242"/>
      <c r="E86" s="242"/>
      <c r="F86" s="242"/>
      <c r="G86" s="24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154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1" t="s">
        <v>221</v>
      </c>
      <c r="D87" s="223"/>
      <c r="E87" s="224">
        <v>52.1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156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51" t="s">
        <v>222</v>
      </c>
      <c r="D88" s="223"/>
      <c r="E88" s="224">
        <v>23.1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156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2"/>
      <c r="D89" s="243"/>
      <c r="E89" s="243"/>
      <c r="F89" s="243"/>
      <c r="G89" s="243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158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35">
        <v>16</v>
      </c>
      <c r="B90" s="236" t="s">
        <v>223</v>
      </c>
      <c r="C90" s="249" t="s">
        <v>224</v>
      </c>
      <c r="D90" s="237" t="s">
        <v>146</v>
      </c>
      <c r="E90" s="238">
        <v>18.239999999999998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38">
        <v>0</v>
      </c>
      <c r="O90" s="238">
        <f>ROUND(E90*N90,2)</f>
        <v>0</v>
      </c>
      <c r="P90" s="238">
        <v>0</v>
      </c>
      <c r="Q90" s="238">
        <f>ROUND(E90*P90,2)</f>
        <v>0</v>
      </c>
      <c r="R90" s="240" t="s">
        <v>147</v>
      </c>
      <c r="S90" s="240" t="s">
        <v>148</v>
      </c>
      <c r="T90" s="241" t="s">
        <v>149</v>
      </c>
      <c r="U90" s="222">
        <v>0.115</v>
      </c>
      <c r="V90" s="222">
        <f>ROUND(E90*U90,2)</f>
        <v>2.1</v>
      </c>
      <c r="W90" s="222"/>
      <c r="X90" s="222" t="s">
        <v>150</v>
      </c>
      <c r="Y90" s="222" t="s">
        <v>151</v>
      </c>
      <c r="Z90" s="212"/>
      <c r="AA90" s="212"/>
      <c r="AB90" s="212"/>
      <c r="AC90" s="212"/>
      <c r="AD90" s="212"/>
      <c r="AE90" s="212"/>
      <c r="AF90" s="212"/>
      <c r="AG90" s="212" t="s">
        <v>152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2" x14ac:dyDescent="0.2">
      <c r="A91" s="219"/>
      <c r="B91" s="220"/>
      <c r="C91" s="250" t="s">
        <v>225</v>
      </c>
      <c r="D91" s="242"/>
      <c r="E91" s="242"/>
      <c r="F91" s="242"/>
      <c r="G91" s="24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154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45" t="str">
        <f>C91</f>
        <v>krajníků, desek nebo panelů od spojovacího materiálu s odklizením a uložením očištěných hmot a spojovacího materiálu na skládku na vzdálenost do 10 m</v>
      </c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51" t="s">
        <v>161</v>
      </c>
      <c r="D92" s="223"/>
      <c r="E92" s="224">
        <v>10.44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156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51" t="s">
        <v>162</v>
      </c>
      <c r="D93" s="223"/>
      <c r="E93" s="224">
        <v>7.8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156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52"/>
      <c r="D94" s="243"/>
      <c r="E94" s="243"/>
      <c r="F94" s="243"/>
      <c r="G94" s="243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158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5">
        <v>17</v>
      </c>
      <c r="B95" s="236" t="s">
        <v>226</v>
      </c>
      <c r="C95" s="249" t="s">
        <v>227</v>
      </c>
      <c r="D95" s="237" t="s">
        <v>228</v>
      </c>
      <c r="E95" s="238">
        <v>294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1.4999999999999999E-2</v>
      </c>
      <c r="O95" s="238">
        <f>ROUND(E95*N95,2)</f>
        <v>4.41</v>
      </c>
      <c r="P95" s="238">
        <v>0</v>
      </c>
      <c r="Q95" s="238">
        <f>ROUND(E95*P95,2)</f>
        <v>0</v>
      </c>
      <c r="R95" s="240" t="s">
        <v>193</v>
      </c>
      <c r="S95" s="240" t="s">
        <v>148</v>
      </c>
      <c r="T95" s="241" t="s">
        <v>149</v>
      </c>
      <c r="U95" s="222">
        <v>0</v>
      </c>
      <c r="V95" s="222">
        <f>ROUND(E95*U95,2)</f>
        <v>0</v>
      </c>
      <c r="W95" s="222"/>
      <c r="X95" s="222" t="s">
        <v>194</v>
      </c>
      <c r="Y95" s="222" t="s">
        <v>151</v>
      </c>
      <c r="Z95" s="212"/>
      <c r="AA95" s="212"/>
      <c r="AB95" s="212"/>
      <c r="AC95" s="212"/>
      <c r="AD95" s="212"/>
      <c r="AE95" s="212"/>
      <c r="AF95" s="212"/>
      <c r="AG95" s="212" t="s">
        <v>195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19"/>
      <c r="B96" s="220"/>
      <c r="C96" s="254" t="s">
        <v>229</v>
      </c>
      <c r="D96" s="225"/>
      <c r="E96" s="226"/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156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55" t="s">
        <v>230</v>
      </c>
      <c r="D97" s="225"/>
      <c r="E97" s="226">
        <v>51.3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156</v>
      </c>
      <c r="AH97" s="212">
        <v>2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55" t="s">
        <v>231</v>
      </c>
      <c r="D98" s="225"/>
      <c r="E98" s="226">
        <v>55.6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156</v>
      </c>
      <c r="AH98" s="212">
        <v>2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54" t="s">
        <v>232</v>
      </c>
      <c r="D99" s="225"/>
      <c r="E99" s="226"/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156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51" t="s">
        <v>233</v>
      </c>
      <c r="D100" s="223"/>
      <c r="E100" s="224">
        <v>294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156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2"/>
      <c r="D101" s="243"/>
      <c r="E101" s="243"/>
      <c r="F101" s="243"/>
      <c r="G101" s="243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158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28" t="s">
        <v>142</v>
      </c>
      <c r="B102" s="229" t="s">
        <v>68</v>
      </c>
      <c r="C102" s="248" t="s">
        <v>69</v>
      </c>
      <c r="D102" s="230"/>
      <c r="E102" s="231"/>
      <c r="F102" s="232"/>
      <c r="G102" s="232">
        <f>SUMIF(AG103:AG110,"&lt;&gt;NOR",G103:G110)</f>
        <v>0</v>
      </c>
      <c r="H102" s="232"/>
      <c r="I102" s="232">
        <f>SUM(I103:I110)</f>
        <v>0</v>
      </c>
      <c r="J102" s="232"/>
      <c r="K102" s="232">
        <f>SUM(K103:K110)</f>
        <v>0</v>
      </c>
      <c r="L102" s="232"/>
      <c r="M102" s="232">
        <f>SUM(M103:M110)</f>
        <v>0</v>
      </c>
      <c r="N102" s="231"/>
      <c r="O102" s="231">
        <f>SUM(O103:O110)</f>
        <v>0.03</v>
      </c>
      <c r="P102" s="231"/>
      <c r="Q102" s="231">
        <f>SUM(Q103:Q110)</f>
        <v>0</v>
      </c>
      <c r="R102" s="232"/>
      <c r="S102" s="232"/>
      <c r="T102" s="233"/>
      <c r="U102" s="227"/>
      <c r="V102" s="227">
        <f>SUM(V103:V110)</f>
        <v>6.43</v>
      </c>
      <c r="W102" s="227"/>
      <c r="X102" s="227"/>
      <c r="Y102" s="227"/>
      <c r="AG102" t="s">
        <v>143</v>
      </c>
    </row>
    <row r="103" spans="1:60" outlineLevel="1" x14ac:dyDescent="0.2">
      <c r="A103" s="235">
        <v>18</v>
      </c>
      <c r="B103" s="236" t="s">
        <v>234</v>
      </c>
      <c r="C103" s="249" t="s">
        <v>235</v>
      </c>
      <c r="D103" s="237" t="s">
        <v>219</v>
      </c>
      <c r="E103" s="238">
        <v>128.55000000000001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38">
        <v>2.3000000000000001E-4</v>
      </c>
      <c r="O103" s="238">
        <f>ROUND(E103*N103,2)</f>
        <v>0.03</v>
      </c>
      <c r="P103" s="238">
        <v>0</v>
      </c>
      <c r="Q103" s="238">
        <f>ROUND(E103*P103,2)</f>
        <v>0</v>
      </c>
      <c r="R103" s="240" t="s">
        <v>182</v>
      </c>
      <c r="S103" s="240" t="s">
        <v>148</v>
      </c>
      <c r="T103" s="241" t="s">
        <v>149</v>
      </c>
      <c r="U103" s="222">
        <v>0.05</v>
      </c>
      <c r="V103" s="222">
        <f>ROUND(E103*U103,2)</f>
        <v>6.43</v>
      </c>
      <c r="W103" s="222"/>
      <c r="X103" s="222" t="s">
        <v>150</v>
      </c>
      <c r="Y103" s="222" t="s">
        <v>151</v>
      </c>
      <c r="Z103" s="212"/>
      <c r="AA103" s="212"/>
      <c r="AB103" s="212"/>
      <c r="AC103" s="212"/>
      <c r="AD103" s="212"/>
      <c r="AE103" s="212"/>
      <c r="AF103" s="212"/>
      <c r="AG103" s="212" t="s">
        <v>152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50" t="s">
        <v>236</v>
      </c>
      <c r="D104" s="242"/>
      <c r="E104" s="242"/>
      <c r="F104" s="242"/>
      <c r="G104" s="24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154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1" t="s">
        <v>237</v>
      </c>
      <c r="D105" s="223"/>
      <c r="E105" s="224">
        <v>76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156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1" t="s">
        <v>238</v>
      </c>
      <c r="D106" s="223"/>
      <c r="E106" s="224">
        <v>40.4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156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1" t="s">
        <v>239</v>
      </c>
      <c r="D107" s="223"/>
      <c r="E107" s="224">
        <v>6.1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156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1" t="s">
        <v>240</v>
      </c>
      <c r="D108" s="223"/>
      <c r="E108" s="224">
        <v>6.05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156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1" t="s">
        <v>241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156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2"/>
      <c r="D110" s="243"/>
      <c r="E110" s="243"/>
      <c r="F110" s="243"/>
      <c r="G110" s="243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158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228" t="s">
        <v>142</v>
      </c>
      <c r="B111" s="229" t="s">
        <v>70</v>
      </c>
      <c r="C111" s="248" t="s">
        <v>71</v>
      </c>
      <c r="D111" s="230"/>
      <c r="E111" s="231"/>
      <c r="F111" s="232"/>
      <c r="G111" s="232">
        <f>SUMIF(AG112:AG143,"&lt;&gt;NOR",G112:G143)</f>
        <v>0</v>
      </c>
      <c r="H111" s="232"/>
      <c r="I111" s="232">
        <f>SUM(I112:I143)</f>
        <v>0</v>
      </c>
      <c r="J111" s="232"/>
      <c r="K111" s="232">
        <f>SUM(K112:K143)</f>
        <v>0</v>
      </c>
      <c r="L111" s="232"/>
      <c r="M111" s="232">
        <f>SUM(M112:M143)</f>
        <v>0</v>
      </c>
      <c r="N111" s="231"/>
      <c r="O111" s="231">
        <f>SUM(O112:O143)</f>
        <v>1.4100000000000001</v>
      </c>
      <c r="P111" s="231"/>
      <c r="Q111" s="231">
        <f>SUM(Q112:Q143)</f>
        <v>0</v>
      </c>
      <c r="R111" s="232"/>
      <c r="S111" s="232"/>
      <c r="T111" s="233"/>
      <c r="U111" s="227"/>
      <c r="V111" s="227">
        <f>SUM(V112:V143)</f>
        <v>404.85</v>
      </c>
      <c r="W111" s="227"/>
      <c r="X111" s="227"/>
      <c r="Y111" s="227"/>
      <c r="AG111" t="s">
        <v>143</v>
      </c>
    </row>
    <row r="112" spans="1:60" outlineLevel="1" x14ac:dyDescent="0.2">
      <c r="A112" s="235">
        <v>19</v>
      </c>
      <c r="B112" s="236" t="s">
        <v>242</v>
      </c>
      <c r="C112" s="249" t="s">
        <v>243</v>
      </c>
      <c r="D112" s="237" t="s">
        <v>219</v>
      </c>
      <c r="E112" s="238">
        <v>128.55000000000001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38">
        <v>1.2E-4</v>
      </c>
      <c r="O112" s="238">
        <f>ROUND(E112*N112,2)</f>
        <v>0.02</v>
      </c>
      <c r="P112" s="238">
        <v>0</v>
      </c>
      <c r="Q112" s="238">
        <f>ROUND(E112*P112,2)</f>
        <v>0</v>
      </c>
      <c r="R112" s="240" t="s">
        <v>182</v>
      </c>
      <c r="S112" s="240" t="s">
        <v>148</v>
      </c>
      <c r="T112" s="241" t="s">
        <v>149</v>
      </c>
      <c r="U112" s="222">
        <v>0.05</v>
      </c>
      <c r="V112" s="222">
        <f>ROUND(E112*U112,2)</f>
        <v>6.43</v>
      </c>
      <c r="W112" s="222"/>
      <c r="X112" s="222" t="s">
        <v>150</v>
      </c>
      <c r="Y112" s="222" t="s">
        <v>151</v>
      </c>
      <c r="Z112" s="212"/>
      <c r="AA112" s="212"/>
      <c r="AB112" s="212"/>
      <c r="AC112" s="212"/>
      <c r="AD112" s="212"/>
      <c r="AE112" s="212"/>
      <c r="AF112" s="212"/>
      <c r="AG112" s="212" t="s">
        <v>152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">
      <c r="A113" s="219"/>
      <c r="B113" s="220"/>
      <c r="C113" s="250" t="s">
        <v>236</v>
      </c>
      <c r="D113" s="242"/>
      <c r="E113" s="242"/>
      <c r="F113" s="242"/>
      <c r="G113" s="24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154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51" t="s">
        <v>237</v>
      </c>
      <c r="D114" s="223"/>
      <c r="E114" s="224">
        <v>76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156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1" t="s">
        <v>238</v>
      </c>
      <c r="D115" s="223"/>
      <c r="E115" s="224">
        <v>40.4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156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1" t="s">
        <v>239</v>
      </c>
      <c r="D116" s="223"/>
      <c r="E116" s="224">
        <v>6.1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156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1" t="s">
        <v>240</v>
      </c>
      <c r="D117" s="223"/>
      <c r="E117" s="224">
        <v>6.05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156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51" t="s">
        <v>241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156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2"/>
      <c r="D119" s="243"/>
      <c r="E119" s="243"/>
      <c r="F119" s="243"/>
      <c r="G119" s="243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158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5">
        <v>20</v>
      </c>
      <c r="B120" s="236" t="s">
        <v>244</v>
      </c>
      <c r="C120" s="249" t="s">
        <v>245</v>
      </c>
      <c r="D120" s="237" t="s">
        <v>146</v>
      </c>
      <c r="E120" s="238">
        <v>68.849999999999994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38">
        <v>8.7799999999999996E-3</v>
      </c>
      <c r="O120" s="238">
        <f>ROUND(E120*N120,2)</f>
        <v>0.6</v>
      </c>
      <c r="P120" s="238">
        <v>0</v>
      </c>
      <c r="Q120" s="238">
        <f>ROUND(E120*P120,2)</f>
        <v>0</v>
      </c>
      <c r="R120" s="240" t="s">
        <v>182</v>
      </c>
      <c r="S120" s="240" t="s">
        <v>148</v>
      </c>
      <c r="T120" s="241" t="s">
        <v>149</v>
      </c>
      <c r="U120" s="222">
        <v>0.49299999999999999</v>
      </c>
      <c r="V120" s="222">
        <f>ROUND(E120*U120,2)</f>
        <v>33.94</v>
      </c>
      <c r="W120" s="222"/>
      <c r="X120" s="222" t="s">
        <v>150</v>
      </c>
      <c r="Y120" s="222" t="s">
        <v>151</v>
      </c>
      <c r="Z120" s="212"/>
      <c r="AA120" s="212"/>
      <c r="AB120" s="212"/>
      <c r="AC120" s="212"/>
      <c r="AD120" s="212"/>
      <c r="AE120" s="212"/>
      <c r="AF120" s="212"/>
      <c r="AG120" s="212" t="s">
        <v>152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50" t="s">
        <v>246</v>
      </c>
      <c r="D121" s="242"/>
      <c r="E121" s="242"/>
      <c r="F121" s="242"/>
      <c r="G121" s="24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154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45" t="str">
        <f>C121</f>
        <v>nanesení lepicího tmelu na izolační desky, nalepení desek a zajištění talířovými hmoždinkami (6 ks/m2). Bez povrchové úpravy desek.</v>
      </c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51" t="s">
        <v>247</v>
      </c>
      <c r="D122" s="223"/>
      <c r="E122" s="224">
        <v>25.75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156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51" t="s">
        <v>157</v>
      </c>
      <c r="D123" s="223"/>
      <c r="E123" s="224">
        <v>27.9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156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1" t="s">
        <v>248</v>
      </c>
      <c r="D124" s="223"/>
      <c r="E124" s="224">
        <v>8.6999999999999993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156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51" t="s">
        <v>249</v>
      </c>
      <c r="D125" s="223"/>
      <c r="E125" s="224">
        <v>6.5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156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2"/>
      <c r="D126" s="243"/>
      <c r="E126" s="243"/>
      <c r="F126" s="243"/>
      <c r="G126" s="243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158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35">
        <v>21</v>
      </c>
      <c r="B127" s="236" t="s">
        <v>250</v>
      </c>
      <c r="C127" s="249" t="s">
        <v>251</v>
      </c>
      <c r="D127" s="237" t="s">
        <v>219</v>
      </c>
      <c r="E127" s="238">
        <v>431.5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38">
        <v>1.1E-4</v>
      </c>
      <c r="O127" s="238">
        <f>ROUND(E127*N127,2)</f>
        <v>0.05</v>
      </c>
      <c r="P127" s="238">
        <v>0</v>
      </c>
      <c r="Q127" s="238">
        <f>ROUND(E127*P127,2)</f>
        <v>0</v>
      </c>
      <c r="R127" s="240" t="s">
        <v>182</v>
      </c>
      <c r="S127" s="240" t="s">
        <v>148</v>
      </c>
      <c r="T127" s="241" t="s">
        <v>149</v>
      </c>
      <c r="U127" s="222">
        <v>5.5E-2</v>
      </c>
      <c r="V127" s="222">
        <f>ROUND(E127*U127,2)</f>
        <v>23.73</v>
      </c>
      <c r="W127" s="222"/>
      <c r="X127" s="222" t="s">
        <v>150</v>
      </c>
      <c r="Y127" s="222" t="s">
        <v>151</v>
      </c>
      <c r="Z127" s="212"/>
      <c r="AA127" s="212"/>
      <c r="AB127" s="212"/>
      <c r="AC127" s="212"/>
      <c r="AD127" s="212"/>
      <c r="AE127" s="212"/>
      <c r="AF127" s="212"/>
      <c r="AG127" s="212" t="s">
        <v>152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51" t="s">
        <v>252</v>
      </c>
      <c r="D128" s="223"/>
      <c r="E128" s="224">
        <v>431.5</v>
      </c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156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1" t="s">
        <v>253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156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2"/>
      <c r="D130" s="243"/>
      <c r="E130" s="243"/>
      <c r="F130" s="243"/>
      <c r="G130" s="243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158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5">
        <v>22</v>
      </c>
      <c r="B131" s="236" t="s">
        <v>254</v>
      </c>
      <c r="C131" s="249" t="s">
        <v>255</v>
      </c>
      <c r="D131" s="237" t="s">
        <v>146</v>
      </c>
      <c r="E131" s="238">
        <v>797.5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1.1E-4</v>
      </c>
      <c r="O131" s="238">
        <f>ROUND(E131*N131,2)</f>
        <v>0.09</v>
      </c>
      <c r="P131" s="238">
        <v>0</v>
      </c>
      <c r="Q131" s="238">
        <f>ROUND(E131*P131,2)</f>
        <v>0</v>
      </c>
      <c r="R131" s="240" t="s">
        <v>182</v>
      </c>
      <c r="S131" s="240" t="s">
        <v>148</v>
      </c>
      <c r="T131" s="241" t="s">
        <v>149</v>
      </c>
      <c r="U131" s="222">
        <v>0.16</v>
      </c>
      <c r="V131" s="222">
        <f>ROUND(E131*U131,2)</f>
        <v>127.6</v>
      </c>
      <c r="W131" s="222"/>
      <c r="X131" s="222" t="s">
        <v>150</v>
      </c>
      <c r="Y131" s="222" t="s">
        <v>151</v>
      </c>
      <c r="Z131" s="212"/>
      <c r="AA131" s="212"/>
      <c r="AB131" s="212"/>
      <c r="AC131" s="212"/>
      <c r="AD131" s="212"/>
      <c r="AE131" s="212"/>
      <c r="AF131" s="212"/>
      <c r="AG131" s="212" t="s">
        <v>152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51" t="s">
        <v>256</v>
      </c>
      <c r="D132" s="223"/>
      <c r="E132" s="224">
        <v>797.5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156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1" t="s">
        <v>186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156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19"/>
      <c r="B134" s="220"/>
      <c r="C134" s="252"/>
      <c r="D134" s="243"/>
      <c r="E134" s="243"/>
      <c r="F134" s="243"/>
      <c r="G134" s="243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158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35">
        <v>23</v>
      </c>
      <c r="B135" s="236" t="s">
        <v>257</v>
      </c>
      <c r="C135" s="249" t="s">
        <v>258</v>
      </c>
      <c r="D135" s="237" t="s">
        <v>146</v>
      </c>
      <c r="E135" s="238">
        <v>797.5</v>
      </c>
      <c r="F135" s="239"/>
      <c r="G135" s="240">
        <f>ROUND(E135*F135,2)</f>
        <v>0</v>
      </c>
      <c r="H135" s="239"/>
      <c r="I135" s="240">
        <f>ROUND(E135*H135,2)</f>
        <v>0</v>
      </c>
      <c r="J135" s="239"/>
      <c r="K135" s="240">
        <f>ROUND(E135*J135,2)</f>
        <v>0</v>
      </c>
      <c r="L135" s="240">
        <v>21</v>
      </c>
      <c r="M135" s="240">
        <f>G135*(1+L135/100)</f>
        <v>0</v>
      </c>
      <c r="N135" s="238">
        <v>3.2000000000000003E-4</v>
      </c>
      <c r="O135" s="238">
        <f>ROUND(E135*N135,2)</f>
        <v>0.26</v>
      </c>
      <c r="P135" s="238">
        <v>0</v>
      </c>
      <c r="Q135" s="238">
        <f>ROUND(E135*P135,2)</f>
        <v>0</v>
      </c>
      <c r="R135" s="240" t="s">
        <v>182</v>
      </c>
      <c r="S135" s="240" t="s">
        <v>148</v>
      </c>
      <c r="T135" s="241" t="s">
        <v>149</v>
      </c>
      <c r="U135" s="222">
        <v>0.23</v>
      </c>
      <c r="V135" s="222">
        <f>ROUND(E135*U135,2)</f>
        <v>183.43</v>
      </c>
      <c r="W135" s="222"/>
      <c r="X135" s="222" t="s">
        <v>150</v>
      </c>
      <c r="Y135" s="222" t="s">
        <v>151</v>
      </c>
      <c r="Z135" s="212"/>
      <c r="AA135" s="212"/>
      <c r="AB135" s="212"/>
      <c r="AC135" s="212"/>
      <c r="AD135" s="212"/>
      <c r="AE135" s="212"/>
      <c r="AF135" s="212"/>
      <c r="AG135" s="212" t="s">
        <v>152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51" t="s">
        <v>256</v>
      </c>
      <c r="D136" s="223"/>
      <c r="E136" s="224">
        <v>797.5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156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51" t="s">
        <v>186</v>
      </c>
      <c r="D137" s="223"/>
      <c r="E137" s="224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156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52"/>
      <c r="D138" s="243"/>
      <c r="E138" s="243"/>
      <c r="F138" s="243"/>
      <c r="G138" s="243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158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45" outlineLevel="1" x14ac:dyDescent="0.2">
      <c r="A139" s="235">
        <v>24</v>
      </c>
      <c r="B139" s="236" t="s">
        <v>259</v>
      </c>
      <c r="C139" s="249" t="s">
        <v>260</v>
      </c>
      <c r="D139" s="237" t="s">
        <v>228</v>
      </c>
      <c r="E139" s="238">
        <v>80</v>
      </c>
      <c r="F139" s="239"/>
      <c r="G139" s="240">
        <f>ROUND(E139*F139,2)</f>
        <v>0</v>
      </c>
      <c r="H139" s="239"/>
      <c r="I139" s="240">
        <f>ROUND(E139*H139,2)</f>
        <v>0</v>
      </c>
      <c r="J139" s="239"/>
      <c r="K139" s="240">
        <f>ROUND(E139*J139,2)</f>
        <v>0</v>
      </c>
      <c r="L139" s="240">
        <v>21</v>
      </c>
      <c r="M139" s="240">
        <f>G139*(1+L139/100)</f>
        <v>0</v>
      </c>
      <c r="N139" s="238">
        <v>4.8399999999999997E-3</v>
      </c>
      <c r="O139" s="238">
        <f>ROUND(E139*N139,2)</f>
        <v>0.39</v>
      </c>
      <c r="P139" s="238">
        <v>0</v>
      </c>
      <c r="Q139" s="238">
        <f>ROUND(E139*P139,2)</f>
        <v>0</v>
      </c>
      <c r="R139" s="240" t="s">
        <v>261</v>
      </c>
      <c r="S139" s="240" t="s">
        <v>148</v>
      </c>
      <c r="T139" s="241" t="s">
        <v>149</v>
      </c>
      <c r="U139" s="222">
        <v>0.3715</v>
      </c>
      <c r="V139" s="222">
        <f>ROUND(E139*U139,2)</f>
        <v>29.72</v>
      </c>
      <c r="W139" s="222"/>
      <c r="X139" s="222" t="s">
        <v>150</v>
      </c>
      <c r="Y139" s="222" t="s">
        <v>151</v>
      </c>
      <c r="Z139" s="212"/>
      <c r="AA139" s="212"/>
      <c r="AB139" s="212"/>
      <c r="AC139" s="212"/>
      <c r="AD139" s="212"/>
      <c r="AE139" s="212"/>
      <c r="AF139" s="212"/>
      <c r="AG139" s="212" t="s">
        <v>152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53" t="s">
        <v>262</v>
      </c>
      <c r="D140" s="244"/>
      <c r="E140" s="244"/>
      <c r="F140" s="244"/>
      <c r="G140" s="244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184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">
      <c r="A141" s="219"/>
      <c r="B141" s="220"/>
      <c r="C141" s="251" t="s">
        <v>263</v>
      </c>
      <c r="D141" s="223"/>
      <c r="E141" s="224">
        <v>80</v>
      </c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156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51" t="s">
        <v>264</v>
      </c>
      <c r="D142" s="223"/>
      <c r="E142" s="224"/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156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52"/>
      <c r="D143" s="243"/>
      <c r="E143" s="243"/>
      <c r="F143" s="243"/>
      <c r="G143" s="243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158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28" t="s">
        <v>142</v>
      </c>
      <c r="B144" s="229" t="s">
        <v>72</v>
      </c>
      <c r="C144" s="248" t="s">
        <v>73</v>
      </c>
      <c r="D144" s="230"/>
      <c r="E144" s="231"/>
      <c r="F144" s="232"/>
      <c r="G144" s="232">
        <f>SUMIF(AG145:AG183,"&lt;&gt;NOR",G145:G183)</f>
        <v>0</v>
      </c>
      <c r="H144" s="232"/>
      <c r="I144" s="232">
        <f>SUM(I145:I183)</f>
        <v>0</v>
      </c>
      <c r="J144" s="232"/>
      <c r="K144" s="232">
        <f>SUM(K145:K183)</f>
        <v>0</v>
      </c>
      <c r="L144" s="232"/>
      <c r="M144" s="232">
        <f>SUM(M145:M183)</f>
        <v>0</v>
      </c>
      <c r="N144" s="231"/>
      <c r="O144" s="231">
        <f>SUM(O145:O183)</f>
        <v>36.64</v>
      </c>
      <c r="P144" s="231"/>
      <c r="Q144" s="231">
        <f>SUM(Q145:Q183)</f>
        <v>0</v>
      </c>
      <c r="R144" s="232"/>
      <c r="S144" s="232"/>
      <c r="T144" s="233"/>
      <c r="U144" s="227"/>
      <c r="V144" s="227">
        <f>SUM(V145:V183)</f>
        <v>761.53000000000009</v>
      </c>
      <c r="W144" s="227"/>
      <c r="X144" s="227"/>
      <c r="Y144" s="227"/>
      <c r="AG144" t="s">
        <v>143</v>
      </c>
    </row>
    <row r="145" spans="1:60" ht="22.5" outlineLevel="1" x14ac:dyDescent="0.2">
      <c r="A145" s="235">
        <v>25</v>
      </c>
      <c r="B145" s="236" t="s">
        <v>265</v>
      </c>
      <c r="C145" s="249" t="s">
        <v>266</v>
      </c>
      <c r="D145" s="237" t="s">
        <v>146</v>
      </c>
      <c r="E145" s="238">
        <v>1096</v>
      </c>
      <c r="F145" s="239"/>
      <c r="G145" s="240">
        <f>ROUND(E145*F145,2)</f>
        <v>0</v>
      </c>
      <c r="H145" s="239"/>
      <c r="I145" s="240">
        <f>ROUND(E145*H145,2)</f>
        <v>0</v>
      </c>
      <c r="J145" s="239"/>
      <c r="K145" s="240">
        <f>ROUND(E145*J145,2)</f>
        <v>0</v>
      </c>
      <c r="L145" s="240">
        <v>21</v>
      </c>
      <c r="M145" s="240">
        <f>G145*(1+L145/100)</f>
        <v>0</v>
      </c>
      <c r="N145" s="238">
        <v>1.8380000000000001E-2</v>
      </c>
      <c r="O145" s="238">
        <f>ROUND(E145*N145,2)</f>
        <v>20.14</v>
      </c>
      <c r="P145" s="238">
        <v>0</v>
      </c>
      <c r="Q145" s="238">
        <f>ROUND(E145*P145,2)</f>
        <v>0</v>
      </c>
      <c r="R145" s="240" t="s">
        <v>267</v>
      </c>
      <c r="S145" s="240" t="s">
        <v>148</v>
      </c>
      <c r="T145" s="241" t="s">
        <v>149</v>
      </c>
      <c r="U145" s="222">
        <v>0.13</v>
      </c>
      <c r="V145" s="222">
        <f>ROUND(E145*U145,2)</f>
        <v>142.47999999999999</v>
      </c>
      <c r="W145" s="222"/>
      <c r="X145" s="222" t="s">
        <v>150</v>
      </c>
      <c r="Y145" s="222" t="s">
        <v>151</v>
      </c>
      <c r="Z145" s="212"/>
      <c r="AA145" s="212"/>
      <c r="AB145" s="212"/>
      <c r="AC145" s="212"/>
      <c r="AD145" s="212"/>
      <c r="AE145" s="212"/>
      <c r="AF145" s="212"/>
      <c r="AG145" s="212" t="s">
        <v>152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50" t="s">
        <v>268</v>
      </c>
      <c r="D146" s="242"/>
      <c r="E146" s="242"/>
      <c r="F146" s="242"/>
      <c r="G146" s="24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154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19"/>
      <c r="B147" s="220"/>
      <c r="C147" s="256" t="s">
        <v>269</v>
      </c>
      <c r="D147" s="246"/>
      <c r="E147" s="246"/>
      <c r="F147" s="246"/>
      <c r="G147" s="246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184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51" t="s">
        <v>270</v>
      </c>
      <c r="D148" s="223"/>
      <c r="E148" s="224">
        <v>1096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156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52"/>
      <c r="D149" s="243"/>
      <c r="E149" s="243"/>
      <c r="F149" s="243"/>
      <c r="G149" s="243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158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35">
        <v>26</v>
      </c>
      <c r="B150" s="236" t="s">
        <v>271</v>
      </c>
      <c r="C150" s="249" t="s">
        <v>272</v>
      </c>
      <c r="D150" s="237" t="s">
        <v>146</v>
      </c>
      <c r="E150" s="238">
        <v>3288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38">
        <v>8.4999999999999995E-4</v>
      </c>
      <c r="O150" s="238">
        <f>ROUND(E150*N150,2)</f>
        <v>2.79</v>
      </c>
      <c r="P150" s="238">
        <v>0</v>
      </c>
      <c r="Q150" s="238">
        <f>ROUND(E150*P150,2)</f>
        <v>0</v>
      </c>
      <c r="R150" s="240" t="s">
        <v>267</v>
      </c>
      <c r="S150" s="240" t="s">
        <v>148</v>
      </c>
      <c r="T150" s="241" t="s">
        <v>149</v>
      </c>
      <c r="U150" s="222">
        <v>6.0000000000000001E-3</v>
      </c>
      <c r="V150" s="222">
        <f>ROUND(E150*U150,2)</f>
        <v>19.73</v>
      </c>
      <c r="W150" s="222"/>
      <c r="X150" s="222" t="s">
        <v>150</v>
      </c>
      <c r="Y150" s="222" t="s">
        <v>151</v>
      </c>
      <c r="Z150" s="212"/>
      <c r="AA150" s="212"/>
      <c r="AB150" s="212"/>
      <c r="AC150" s="212"/>
      <c r="AD150" s="212"/>
      <c r="AE150" s="212"/>
      <c r="AF150" s="212"/>
      <c r="AG150" s="212" t="s">
        <v>152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50" t="s">
        <v>268</v>
      </c>
      <c r="D151" s="242"/>
      <c r="E151" s="242"/>
      <c r="F151" s="242"/>
      <c r="G151" s="24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154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51" t="s">
        <v>273</v>
      </c>
      <c r="D152" s="223"/>
      <c r="E152" s="224">
        <v>3288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156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52"/>
      <c r="D153" s="243"/>
      <c r="E153" s="243"/>
      <c r="F153" s="243"/>
      <c r="G153" s="243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158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5">
        <v>27</v>
      </c>
      <c r="B154" s="236" t="s">
        <v>274</v>
      </c>
      <c r="C154" s="249" t="s">
        <v>275</v>
      </c>
      <c r="D154" s="237" t="s">
        <v>146</v>
      </c>
      <c r="E154" s="238">
        <v>1096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40" t="s">
        <v>267</v>
      </c>
      <c r="S154" s="240" t="s">
        <v>148</v>
      </c>
      <c r="T154" s="241" t="s">
        <v>149</v>
      </c>
      <c r="U154" s="222">
        <v>0.10199999999999999</v>
      </c>
      <c r="V154" s="222">
        <f>ROUND(E154*U154,2)</f>
        <v>111.79</v>
      </c>
      <c r="W154" s="222"/>
      <c r="X154" s="222" t="s">
        <v>150</v>
      </c>
      <c r="Y154" s="222" t="s">
        <v>151</v>
      </c>
      <c r="Z154" s="212"/>
      <c r="AA154" s="212"/>
      <c r="AB154" s="212"/>
      <c r="AC154" s="212"/>
      <c r="AD154" s="212"/>
      <c r="AE154" s="212"/>
      <c r="AF154" s="212"/>
      <c r="AG154" s="212" t="s">
        <v>152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51" t="s">
        <v>270</v>
      </c>
      <c r="D155" s="223"/>
      <c r="E155" s="224">
        <v>1096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156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19"/>
      <c r="B156" s="220"/>
      <c r="C156" s="252"/>
      <c r="D156" s="243"/>
      <c r="E156" s="243"/>
      <c r="F156" s="243"/>
      <c r="G156" s="243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158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5">
        <v>28</v>
      </c>
      <c r="B157" s="236" t="s">
        <v>276</v>
      </c>
      <c r="C157" s="249" t="s">
        <v>277</v>
      </c>
      <c r="D157" s="237" t="s">
        <v>146</v>
      </c>
      <c r="E157" s="238">
        <v>500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38">
        <v>5.9199999999999999E-3</v>
      </c>
      <c r="O157" s="238">
        <f>ROUND(E157*N157,2)</f>
        <v>2.96</v>
      </c>
      <c r="P157" s="238">
        <v>0</v>
      </c>
      <c r="Q157" s="238">
        <f>ROUND(E157*P157,2)</f>
        <v>0</v>
      </c>
      <c r="R157" s="240" t="s">
        <v>267</v>
      </c>
      <c r="S157" s="240" t="s">
        <v>148</v>
      </c>
      <c r="T157" s="241" t="s">
        <v>149</v>
      </c>
      <c r="U157" s="222">
        <v>0.26</v>
      </c>
      <c r="V157" s="222">
        <f>ROUND(E157*U157,2)</f>
        <v>130</v>
      </c>
      <c r="W157" s="222"/>
      <c r="X157" s="222" t="s">
        <v>150</v>
      </c>
      <c r="Y157" s="222" t="s">
        <v>151</v>
      </c>
      <c r="Z157" s="212"/>
      <c r="AA157" s="212"/>
      <c r="AB157" s="212"/>
      <c r="AC157" s="212"/>
      <c r="AD157" s="212"/>
      <c r="AE157" s="212"/>
      <c r="AF157" s="212"/>
      <c r="AG157" s="212" t="s">
        <v>152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51" t="s">
        <v>278</v>
      </c>
      <c r="D158" s="223"/>
      <c r="E158" s="224">
        <v>500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156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52"/>
      <c r="D159" s="243"/>
      <c r="E159" s="243"/>
      <c r="F159" s="243"/>
      <c r="G159" s="243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158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5">
        <v>29</v>
      </c>
      <c r="B160" s="236" t="s">
        <v>279</v>
      </c>
      <c r="C160" s="249" t="s">
        <v>280</v>
      </c>
      <c r="D160" s="237" t="s">
        <v>169</v>
      </c>
      <c r="E160" s="238">
        <v>1417.5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38">
        <v>7.3499999999999998E-3</v>
      </c>
      <c r="O160" s="238">
        <f>ROUND(E160*N160,2)</f>
        <v>10.42</v>
      </c>
      <c r="P160" s="238">
        <v>0</v>
      </c>
      <c r="Q160" s="238">
        <f>ROUND(E160*P160,2)</f>
        <v>0</v>
      </c>
      <c r="R160" s="240" t="s">
        <v>267</v>
      </c>
      <c r="S160" s="240" t="s">
        <v>148</v>
      </c>
      <c r="T160" s="241" t="s">
        <v>149</v>
      </c>
      <c r="U160" s="222">
        <v>6.3E-2</v>
      </c>
      <c r="V160" s="222">
        <f>ROUND(E160*U160,2)</f>
        <v>89.3</v>
      </c>
      <c r="W160" s="222"/>
      <c r="X160" s="222" t="s">
        <v>150</v>
      </c>
      <c r="Y160" s="222" t="s">
        <v>151</v>
      </c>
      <c r="Z160" s="212"/>
      <c r="AA160" s="212"/>
      <c r="AB160" s="212"/>
      <c r="AC160" s="212"/>
      <c r="AD160" s="212"/>
      <c r="AE160" s="212"/>
      <c r="AF160" s="212"/>
      <c r="AG160" s="212" t="s">
        <v>152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50" t="s">
        <v>281</v>
      </c>
      <c r="D161" s="242"/>
      <c r="E161" s="242"/>
      <c r="F161" s="242"/>
      <c r="G161" s="24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154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51" t="s">
        <v>282</v>
      </c>
      <c r="D162" s="223"/>
      <c r="E162" s="224">
        <v>1417.5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156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">
      <c r="A163" s="219"/>
      <c r="B163" s="220"/>
      <c r="C163" s="252"/>
      <c r="D163" s="243"/>
      <c r="E163" s="243"/>
      <c r="F163" s="243"/>
      <c r="G163" s="243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158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35">
        <v>30</v>
      </c>
      <c r="B164" s="236" t="s">
        <v>283</v>
      </c>
      <c r="C164" s="249" t="s">
        <v>284</v>
      </c>
      <c r="D164" s="237" t="s">
        <v>169</v>
      </c>
      <c r="E164" s="238">
        <v>1417.5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38">
        <v>1.2E-4</v>
      </c>
      <c r="O164" s="238">
        <f>ROUND(E164*N164,2)</f>
        <v>0.17</v>
      </c>
      <c r="P164" s="238">
        <v>0</v>
      </c>
      <c r="Q164" s="238">
        <f>ROUND(E164*P164,2)</f>
        <v>0</v>
      </c>
      <c r="R164" s="240" t="s">
        <v>267</v>
      </c>
      <c r="S164" s="240" t="s">
        <v>148</v>
      </c>
      <c r="T164" s="241" t="s">
        <v>149</v>
      </c>
      <c r="U164" s="222">
        <v>1E-3</v>
      </c>
      <c r="V164" s="222">
        <f>ROUND(E164*U164,2)</f>
        <v>1.42</v>
      </c>
      <c r="W164" s="222"/>
      <c r="X164" s="222" t="s">
        <v>150</v>
      </c>
      <c r="Y164" s="222" t="s">
        <v>151</v>
      </c>
      <c r="Z164" s="212"/>
      <c r="AA164" s="212"/>
      <c r="AB164" s="212"/>
      <c r="AC164" s="212"/>
      <c r="AD164" s="212"/>
      <c r="AE164" s="212"/>
      <c r="AF164" s="212"/>
      <c r="AG164" s="212" t="s">
        <v>152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50" t="s">
        <v>281</v>
      </c>
      <c r="D165" s="242"/>
      <c r="E165" s="242"/>
      <c r="F165" s="242"/>
      <c r="G165" s="24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154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52"/>
      <c r="D166" s="243"/>
      <c r="E166" s="243"/>
      <c r="F166" s="243"/>
      <c r="G166" s="243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158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35">
        <v>31</v>
      </c>
      <c r="B167" s="236" t="s">
        <v>285</v>
      </c>
      <c r="C167" s="249" t="s">
        <v>286</v>
      </c>
      <c r="D167" s="237" t="s">
        <v>169</v>
      </c>
      <c r="E167" s="238">
        <v>1417.5</v>
      </c>
      <c r="F167" s="239"/>
      <c r="G167" s="240">
        <f>ROUND(E167*F167,2)</f>
        <v>0</v>
      </c>
      <c r="H167" s="239"/>
      <c r="I167" s="240">
        <f>ROUND(E167*H167,2)</f>
        <v>0</v>
      </c>
      <c r="J167" s="239"/>
      <c r="K167" s="240">
        <f>ROUND(E167*J167,2)</f>
        <v>0</v>
      </c>
      <c r="L167" s="240">
        <v>21</v>
      </c>
      <c r="M167" s="240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40" t="s">
        <v>267</v>
      </c>
      <c r="S167" s="240" t="s">
        <v>148</v>
      </c>
      <c r="T167" s="241" t="s">
        <v>149</v>
      </c>
      <c r="U167" s="222">
        <v>3.7999999999999999E-2</v>
      </c>
      <c r="V167" s="222">
        <f>ROUND(E167*U167,2)</f>
        <v>53.87</v>
      </c>
      <c r="W167" s="222"/>
      <c r="X167" s="222" t="s">
        <v>150</v>
      </c>
      <c r="Y167" s="222" t="s">
        <v>151</v>
      </c>
      <c r="Z167" s="212"/>
      <c r="AA167" s="212"/>
      <c r="AB167" s="212"/>
      <c r="AC167" s="212"/>
      <c r="AD167" s="212"/>
      <c r="AE167" s="212"/>
      <c r="AF167" s="212"/>
      <c r="AG167" s="212" t="s">
        <v>152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50" t="s">
        <v>287</v>
      </c>
      <c r="D168" s="242"/>
      <c r="E168" s="242"/>
      <c r="F168" s="242"/>
      <c r="G168" s="24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154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">
      <c r="A169" s="219"/>
      <c r="B169" s="220"/>
      <c r="C169" s="251" t="s">
        <v>282</v>
      </c>
      <c r="D169" s="223"/>
      <c r="E169" s="224">
        <v>1417.5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156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52"/>
      <c r="D170" s="243"/>
      <c r="E170" s="243"/>
      <c r="F170" s="243"/>
      <c r="G170" s="243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158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5">
        <v>32</v>
      </c>
      <c r="B171" s="236" t="s">
        <v>288</v>
      </c>
      <c r="C171" s="249" t="s">
        <v>289</v>
      </c>
      <c r="D171" s="237" t="s">
        <v>146</v>
      </c>
      <c r="E171" s="238">
        <v>1096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38">
        <v>0</v>
      </c>
      <c r="O171" s="238">
        <f>ROUND(E171*N171,2)</f>
        <v>0</v>
      </c>
      <c r="P171" s="238">
        <v>0</v>
      </c>
      <c r="Q171" s="238">
        <f>ROUND(E171*P171,2)</f>
        <v>0</v>
      </c>
      <c r="R171" s="240" t="s">
        <v>267</v>
      </c>
      <c r="S171" s="240" t="s">
        <v>148</v>
      </c>
      <c r="T171" s="241" t="s">
        <v>149</v>
      </c>
      <c r="U171" s="222">
        <v>3.0300000000000001E-2</v>
      </c>
      <c r="V171" s="222">
        <f>ROUND(E171*U171,2)</f>
        <v>33.21</v>
      </c>
      <c r="W171" s="222"/>
      <c r="X171" s="222" t="s">
        <v>150</v>
      </c>
      <c r="Y171" s="222" t="s">
        <v>151</v>
      </c>
      <c r="Z171" s="212"/>
      <c r="AA171" s="212"/>
      <c r="AB171" s="212"/>
      <c r="AC171" s="212"/>
      <c r="AD171" s="212"/>
      <c r="AE171" s="212"/>
      <c r="AF171" s="212"/>
      <c r="AG171" s="212" t="s">
        <v>152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51" t="s">
        <v>270</v>
      </c>
      <c r="D172" s="223"/>
      <c r="E172" s="224">
        <v>1096</v>
      </c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156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19"/>
      <c r="B173" s="220"/>
      <c r="C173" s="252"/>
      <c r="D173" s="243"/>
      <c r="E173" s="243"/>
      <c r="F173" s="243"/>
      <c r="G173" s="243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158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35">
        <v>33</v>
      </c>
      <c r="B174" s="236" t="s">
        <v>290</v>
      </c>
      <c r="C174" s="249" t="s">
        <v>291</v>
      </c>
      <c r="D174" s="237" t="s">
        <v>146</v>
      </c>
      <c r="E174" s="238">
        <v>3288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38">
        <v>5.0000000000000002E-5</v>
      </c>
      <c r="O174" s="238">
        <f>ROUND(E174*N174,2)</f>
        <v>0.16</v>
      </c>
      <c r="P174" s="238">
        <v>0</v>
      </c>
      <c r="Q174" s="238">
        <f>ROUND(E174*P174,2)</f>
        <v>0</v>
      </c>
      <c r="R174" s="240" t="s">
        <v>267</v>
      </c>
      <c r="S174" s="240" t="s">
        <v>148</v>
      </c>
      <c r="T174" s="241" t="s">
        <v>149</v>
      </c>
      <c r="U174" s="222">
        <v>0</v>
      </c>
      <c r="V174" s="222">
        <f>ROUND(E174*U174,2)</f>
        <v>0</v>
      </c>
      <c r="W174" s="222"/>
      <c r="X174" s="222" t="s">
        <v>150</v>
      </c>
      <c r="Y174" s="222" t="s">
        <v>151</v>
      </c>
      <c r="Z174" s="212"/>
      <c r="AA174" s="212"/>
      <c r="AB174" s="212"/>
      <c r="AC174" s="212"/>
      <c r="AD174" s="212"/>
      <c r="AE174" s="212"/>
      <c r="AF174" s="212"/>
      <c r="AG174" s="212" t="s">
        <v>152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19"/>
      <c r="B175" s="220"/>
      <c r="C175" s="251" t="s">
        <v>273</v>
      </c>
      <c r="D175" s="223"/>
      <c r="E175" s="224">
        <v>3288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156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52"/>
      <c r="D176" s="243"/>
      <c r="E176" s="243"/>
      <c r="F176" s="243"/>
      <c r="G176" s="243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158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35">
        <v>34</v>
      </c>
      <c r="B177" s="236" t="s">
        <v>292</v>
      </c>
      <c r="C177" s="249" t="s">
        <v>293</v>
      </c>
      <c r="D177" s="237" t="s">
        <v>146</v>
      </c>
      <c r="E177" s="238">
        <v>1096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38">
        <v>0</v>
      </c>
      <c r="O177" s="238">
        <f>ROUND(E177*N177,2)</f>
        <v>0</v>
      </c>
      <c r="P177" s="238">
        <v>0</v>
      </c>
      <c r="Q177" s="238">
        <f>ROUND(E177*P177,2)</f>
        <v>0</v>
      </c>
      <c r="R177" s="240" t="s">
        <v>267</v>
      </c>
      <c r="S177" s="240" t="s">
        <v>148</v>
      </c>
      <c r="T177" s="241" t="s">
        <v>149</v>
      </c>
      <c r="U177" s="222">
        <v>1.7999999999999999E-2</v>
      </c>
      <c r="V177" s="222">
        <f>ROUND(E177*U177,2)</f>
        <v>19.73</v>
      </c>
      <c r="W177" s="222"/>
      <c r="X177" s="222" t="s">
        <v>150</v>
      </c>
      <c r="Y177" s="222" t="s">
        <v>151</v>
      </c>
      <c r="Z177" s="212"/>
      <c r="AA177" s="212"/>
      <c r="AB177" s="212"/>
      <c r="AC177" s="212"/>
      <c r="AD177" s="212"/>
      <c r="AE177" s="212"/>
      <c r="AF177" s="212"/>
      <c r="AG177" s="212" t="s">
        <v>152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2" x14ac:dyDescent="0.2">
      <c r="A178" s="219"/>
      <c r="B178" s="220"/>
      <c r="C178" s="251" t="s">
        <v>270</v>
      </c>
      <c r="D178" s="223"/>
      <c r="E178" s="224">
        <v>1096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156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">
      <c r="A179" s="219"/>
      <c r="B179" s="220"/>
      <c r="C179" s="252"/>
      <c r="D179" s="243"/>
      <c r="E179" s="243"/>
      <c r="F179" s="243"/>
      <c r="G179" s="243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158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 x14ac:dyDescent="0.2">
      <c r="A180" s="235">
        <v>35</v>
      </c>
      <c r="B180" s="236" t="s">
        <v>294</v>
      </c>
      <c r="C180" s="249" t="s">
        <v>295</v>
      </c>
      <c r="D180" s="237" t="s">
        <v>296</v>
      </c>
      <c r="E180" s="238">
        <v>80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40" t="s">
        <v>267</v>
      </c>
      <c r="S180" s="240" t="s">
        <v>148</v>
      </c>
      <c r="T180" s="241" t="s">
        <v>149</v>
      </c>
      <c r="U180" s="222">
        <v>2</v>
      </c>
      <c r="V180" s="222">
        <f>ROUND(E180*U180,2)</f>
        <v>160</v>
      </c>
      <c r="W180" s="222"/>
      <c r="X180" s="222" t="s">
        <v>150</v>
      </c>
      <c r="Y180" s="222" t="s">
        <v>151</v>
      </c>
      <c r="Z180" s="212"/>
      <c r="AA180" s="212"/>
      <c r="AB180" s="212"/>
      <c r="AC180" s="212"/>
      <c r="AD180" s="212"/>
      <c r="AE180" s="212"/>
      <c r="AF180" s="212"/>
      <c r="AG180" s="212" t="s">
        <v>152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50" t="s">
        <v>297</v>
      </c>
      <c r="D181" s="242"/>
      <c r="E181" s="242"/>
      <c r="F181" s="242"/>
      <c r="G181" s="24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154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">
      <c r="A182" s="219"/>
      <c r="B182" s="220"/>
      <c r="C182" s="251" t="s">
        <v>298</v>
      </c>
      <c r="D182" s="223"/>
      <c r="E182" s="224">
        <v>80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156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">
      <c r="A183" s="219"/>
      <c r="B183" s="220"/>
      <c r="C183" s="252"/>
      <c r="D183" s="243"/>
      <c r="E183" s="243"/>
      <c r="F183" s="243"/>
      <c r="G183" s="243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158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28" t="s">
        <v>142</v>
      </c>
      <c r="B184" s="229" t="s">
        <v>74</v>
      </c>
      <c r="C184" s="248" t="s">
        <v>75</v>
      </c>
      <c r="D184" s="230"/>
      <c r="E184" s="231"/>
      <c r="F184" s="232"/>
      <c r="G184" s="232">
        <f>SUMIF(AG185:AG193,"&lt;&gt;NOR",G185:G193)</f>
        <v>0</v>
      </c>
      <c r="H184" s="232"/>
      <c r="I184" s="232">
        <f>SUM(I185:I193)</f>
        <v>0</v>
      </c>
      <c r="J184" s="232"/>
      <c r="K184" s="232">
        <f>SUM(K185:K193)</f>
        <v>0</v>
      </c>
      <c r="L184" s="232"/>
      <c r="M184" s="232">
        <f>SUM(M185:M193)</f>
        <v>0</v>
      </c>
      <c r="N184" s="231"/>
      <c r="O184" s="231">
        <f>SUM(O185:O193)</f>
        <v>0.24</v>
      </c>
      <c r="P184" s="231"/>
      <c r="Q184" s="231">
        <f>SUM(Q185:Q193)</f>
        <v>0</v>
      </c>
      <c r="R184" s="232"/>
      <c r="S184" s="232"/>
      <c r="T184" s="233"/>
      <c r="U184" s="227"/>
      <c r="V184" s="227">
        <f>SUM(V185:V193)</f>
        <v>425.74</v>
      </c>
      <c r="W184" s="227"/>
      <c r="X184" s="227"/>
      <c r="Y184" s="227"/>
      <c r="AG184" t="s">
        <v>143</v>
      </c>
    </row>
    <row r="185" spans="1:60" ht="56.25" outlineLevel="1" x14ac:dyDescent="0.2">
      <c r="A185" s="235">
        <v>36</v>
      </c>
      <c r="B185" s="236" t="s">
        <v>299</v>
      </c>
      <c r="C185" s="249" t="s">
        <v>300</v>
      </c>
      <c r="D185" s="237" t="s">
        <v>146</v>
      </c>
      <c r="E185" s="238">
        <v>1200</v>
      </c>
      <c r="F185" s="239"/>
      <c r="G185" s="240">
        <f>ROUND(E185*F185,2)</f>
        <v>0</v>
      </c>
      <c r="H185" s="239"/>
      <c r="I185" s="240">
        <f>ROUND(E185*H185,2)</f>
        <v>0</v>
      </c>
      <c r="J185" s="239"/>
      <c r="K185" s="240">
        <f>ROUND(E185*J185,2)</f>
        <v>0</v>
      </c>
      <c r="L185" s="240">
        <v>21</v>
      </c>
      <c r="M185" s="240">
        <f>G185*(1+L185/100)</f>
        <v>0</v>
      </c>
      <c r="N185" s="238">
        <v>4.0000000000000003E-5</v>
      </c>
      <c r="O185" s="238">
        <f>ROUND(E185*N185,2)</f>
        <v>0.05</v>
      </c>
      <c r="P185" s="238">
        <v>0</v>
      </c>
      <c r="Q185" s="238">
        <f>ROUND(E185*P185,2)</f>
        <v>0</v>
      </c>
      <c r="R185" s="240" t="s">
        <v>182</v>
      </c>
      <c r="S185" s="240" t="s">
        <v>148</v>
      </c>
      <c r="T185" s="241" t="s">
        <v>149</v>
      </c>
      <c r="U185" s="222">
        <v>0.35399999999999998</v>
      </c>
      <c r="V185" s="222">
        <f>ROUND(E185*U185,2)</f>
        <v>424.8</v>
      </c>
      <c r="W185" s="222"/>
      <c r="X185" s="222" t="s">
        <v>150</v>
      </c>
      <c r="Y185" s="222" t="s">
        <v>151</v>
      </c>
      <c r="Z185" s="212"/>
      <c r="AA185" s="212"/>
      <c r="AB185" s="212"/>
      <c r="AC185" s="212"/>
      <c r="AD185" s="212"/>
      <c r="AE185" s="212"/>
      <c r="AF185" s="212"/>
      <c r="AG185" s="212" t="s">
        <v>152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2" x14ac:dyDescent="0.2">
      <c r="A186" s="219"/>
      <c r="B186" s="220"/>
      <c r="C186" s="253" t="s">
        <v>301</v>
      </c>
      <c r="D186" s="244"/>
      <c r="E186" s="244"/>
      <c r="F186" s="244"/>
      <c r="G186" s="244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184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45" t="str">
        <f>C186</f>
        <v>zárubněmi, umytí a vyčištění jiných zasklených a natíraných ploch a zařizovacích předmětů před předáním do užívání světlá výška podlaží přes 4 m</v>
      </c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">
      <c r="A187" s="219"/>
      <c r="B187" s="220"/>
      <c r="C187" s="251" t="s">
        <v>302</v>
      </c>
      <c r="D187" s="223"/>
      <c r="E187" s="224">
        <v>1200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156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19"/>
      <c r="B188" s="220"/>
      <c r="C188" s="252"/>
      <c r="D188" s="243"/>
      <c r="E188" s="243"/>
      <c r="F188" s="243"/>
      <c r="G188" s="243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158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35">
        <v>37</v>
      </c>
      <c r="B189" s="236" t="s">
        <v>303</v>
      </c>
      <c r="C189" s="249" t="s">
        <v>304</v>
      </c>
      <c r="D189" s="237" t="s">
        <v>228</v>
      </c>
      <c r="E189" s="238">
        <v>24</v>
      </c>
      <c r="F189" s="239"/>
      <c r="G189" s="240">
        <f>ROUND(E189*F189,2)</f>
        <v>0</v>
      </c>
      <c r="H189" s="239"/>
      <c r="I189" s="240">
        <f>ROUND(E189*H189,2)</f>
        <v>0</v>
      </c>
      <c r="J189" s="239"/>
      <c r="K189" s="240">
        <f>ROUND(E189*J189,2)</f>
        <v>0</v>
      </c>
      <c r="L189" s="240">
        <v>21</v>
      </c>
      <c r="M189" s="240">
        <f>G189*(1+L189/100)</f>
        <v>0</v>
      </c>
      <c r="N189" s="238">
        <v>7.8300000000000002E-3</v>
      </c>
      <c r="O189" s="238">
        <f>ROUND(E189*N189,2)</f>
        <v>0.19</v>
      </c>
      <c r="P189" s="238">
        <v>0</v>
      </c>
      <c r="Q189" s="238">
        <f>ROUND(E189*P189,2)</f>
        <v>0</v>
      </c>
      <c r="R189" s="240" t="s">
        <v>182</v>
      </c>
      <c r="S189" s="240" t="s">
        <v>148</v>
      </c>
      <c r="T189" s="241" t="s">
        <v>149</v>
      </c>
      <c r="U189" s="222">
        <v>3.9E-2</v>
      </c>
      <c r="V189" s="222">
        <f>ROUND(E189*U189,2)</f>
        <v>0.94</v>
      </c>
      <c r="W189" s="222"/>
      <c r="X189" s="222" t="s">
        <v>150</v>
      </c>
      <c r="Y189" s="222" t="s">
        <v>151</v>
      </c>
      <c r="Z189" s="212"/>
      <c r="AA189" s="212"/>
      <c r="AB189" s="212"/>
      <c r="AC189" s="212"/>
      <c r="AD189" s="212"/>
      <c r="AE189" s="212"/>
      <c r="AF189" s="212"/>
      <c r="AG189" s="212" t="s">
        <v>152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2" x14ac:dyDescent="0.2">
      <c r="A190" s="219"/>
      <c r="B190" s="220"/>
      <c r="C190" s="250" t="s">
        <v>305</v>
      </c>
      <c r="D190" s="242"/>
      <c r="E190" s="242"/>
      <c r="F190" s="242"/>
      <c r="G190" s="24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154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45" t="str">
        <f>C190</f>
        <v>kladené jednotlivě volně s mezerami nasucho (např. pro schůdnost po měkké krytině, pro trvalé zatížení krytiny)</v>
      </c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51" t="s">
        <v>306</v>
      </c>
      <c r="D191" s="223"/>
      <c r="E191" s="224">
        <v>24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156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1" t="s">
        <v>307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156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19"/>
      <c r="B193" s="220"/>
      <c r="C193" s="252"/>
      <c r="D193" s="243"/>
      <c r="E193" s="243"/>
      <c r="F193" s="243"/>
      <c r="G193" s="243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158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28" t="s">
        <v>142</v>
      </c>
      <c r="B194" s="229" t="s">
        <v>76</v>
      </c>
      <c r="C194" s="248" t="s">
        <v>77</v>
      </c>
      <c r="D194" s="230"/>
      <c r="E194" s="231"/>
      <c r="F194" s="232"/>
      <c r="G194" s="232">
        <f>SUMIF(AG195:AG198,"&lt;&gt;NOR",G195:G198)</f>
        <v>0</v>
      </c>
      <c r="H194" s="232"/>
      <c r="I194" s="232">
        <f>SUM(I195:I198)</f>
        <v>0</v>
      </c>
      <c r="J194" s="232"/>
      <c r="K194" s="232">
        <f>SUM(K195:K198)</f>
        <v>0</v>
      </c>
      <c r="L194" s="232"/>
      <c r="M194" s="232">
        <f>SUM(M195:M198)</f>
        <v>0</v>
      </c>
      <c r="N194" s="231"/>
      <c r="O194" s="231">
        <f>SUM(O195:O198)</f>
        <v>0.01</v>
      </c>
      <c r="P194" s="231"/>
      <c r="Q194" s="231">
        <f>SUM(Q195:Q198)</f>
        <v>0.21</v>
      </c>
      <c r="R194" s="232"/>
      <c r="S194" s="232"/>
      <c r="T194" s="233"/>
      <c r="U194" s="227"/>
      <c r="V194" s="227">
        <f>SUM(V195:V198)</f>
        <v>6.23</v>
      </c>
      <c r="W194" s="227"/>
      <c r="X194" s="227"/>
      <c r="Y194" s="227"/>
      <c r="AG194" t="s">
        <v>143</v>
      </c>
    </row>
    <row r="195" spans="1:60" ht="22.5" outlineLevel="1" x14ac:dyDescent="0.2">
      <c r="A195" s="235">
        <v>38</v>
      </c>
      <c r="B195" s="236" t="s">
        <v>308</v>
      </c>
      <c r="C195" s="249" t="s">
        <v>309</v>
      </c>
      <c r="D195" s="237" t="s">
        <v>146</v>
      </c>
      <c r="E195" s="238">
        <v>18</v>
      </c>
      <c r="F195" s="239"/>
      <c r="G195" s="240">
        <f>ROUND(E195*F195,2)</f>
        <v>0</v>
      </c>
      <c r="H195" s="239"/>
      <c r="I195" s="240">
        <f>ROUND(E195*H195,2)</f>
        <v>0</v>
      </c>
      <c r="J195" s="239"/>
      <c r="K195" s="240">
        <f>ROUND(E195*J195,2)</f>
        <v>0</v>
      </c>
      <c r="L195" s="240">
        <v>21</v>
      </c>
      <c r="M195" s="240">
        <f>G195*(1+L195/100)</f>
        <v>0</v>
      </c>
      <c r="N195" s="238">
        <v>3.3E-4</v>
      </c>
      <c r="O195" s="238">
        <f>ROUND(E195*N195,2)</f>
        <v>0.01</v>
      </c>
      <c r="P195" s="238">
        <v>1.183E-2</v>
      </c>
      <c r="Q195" s="238">
        <f>ROUND(E195*P195,2)</f>
        <v>0.21</v>
      </c>
      <c r="R195" s="240" t="s">
        <v>310</v>
      </c>
      <c r="S195" s="240" t="s">
        <v>148</v>
      </c>
      <c r="T195" s="241" t="s">
        <v>149</v>
      </c>
      <c r="U195" s="222">
        <v>0.34599999999999997</v>
      </c>
      <c r="V195" s="222">
        <f>ROUND(E195*U195,2)</f>
        <v>6.23</v>
      </c>
      <c r="W195" s="222"/>
      <c r="X195" s="222" t="s">
        <v>150</v>
      </c>
      <c r="Y195" s="222" t="s">
        <v>151</v>
      </c>
      <c r="Z195" s="212"/>
      <c r="AA195" s="212"/>
      <c r="AB195" s="212"/>
      <c r="AC195" s="212"/>
      <c r="AD195" s="212"/>
      <c r="AE195" s="212"/>
      <c r="AF195" s="212"/>
      <c r="AG195" s="212" t="s">
        <v>152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2">
      <c r="A196" s="219"/>
      <c r="B196" s="220"/>
      <c r="C196" s="251" t="s">
        <v>185</v>
      </c>
      <c r="D196" s="223"/>
      <c r="E196" s="224">
        <v>18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156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51" t="s">
        <v>186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156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2">
      <c r="A198" s="219"/>
      <c r="B198" s="220"/>
      <c r="C198" s="252"/>
      <c r="D198" s="243"/>
      <c r="E198" s="243"/>
      <c r="F198" s="243"/>
      <c r="G198" s="243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158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">
      <c r="A199" s="228" t="s">
        <v>142</v>
      </c>
      <c r="B199" s="229" t="s">
        <v>94</v>
      </c>
      <c r="C199" s="248" t="s">
        <v>95</v>
      </c>
      <c r="D199" s="230"/>
      <c r="E199" s="231"/>
      <c r="F199" s="232"/>
      <c r="G199" s="232">
        <f>SUMIF(AG200:AG214,"&lt;&gt;NOR",G200:G214)</f>
        <v>0</v>
      </c>
      <c r="H199" s="232"/>
      <c r="I199" s="232">
        <f>SUM(I200:I214)</f>
        <v>0</v>
      </c>
      <c r="J199" s="232"/>
      <c r="K199" s="232">
        <f>SUM(K200:K214)</f>
        <v>0</v>
      </c>
      <c r="L199" s="232"/>
      <c r="M199" s="232">
        <f>SUM(M200:M214)</f>
        <v>0</v>
      </c>
      <c r="N199" s="231"/>
      <c r="O199" s="231">
        <f>SUM(O200:O214)</f>
        <v>0.03</v>
      </c>
      <c r="P199" s="231"/>
      <c r="Q199" s="231">
        <f>SUM(Q200:Q214)</f>
        <v>1.9899999999999998</v>
      </c>
      <c r="R199" s="232"/>
      <c r="S199" s="232"/>
      <c r="T199" s="233"/>
      <c r="U199" s="227"/>
      <c r="V199" s="227">
        <f>SUM(V200:V214)</f>
        <v>223.09</v>
      </c>
      <c r="W199" s="227"/>
      <c r="X199" s="227"/>
      <c r="Y199" s="227"/>
      <c r="AG199" t="s">
        <v>143</v>
      </c>
    </row>
    <row r="200" spans="1:60" outlineLevel="1" x14ac:dyDescent="0.2">
      <c r="A200" s="235">
        <v>39</v>
      </c>
      <c r="B200" s="236" t="s">
        <v>311</v>
      </c>
      <c r="C200" s="249" t="s">
        <v>312</v>
      </c>
      <c r="D200" s="237" t="s">
        <v>146</v>
      </c>
      <c r="E200" s="238">
        <v>283.5</v>
      </c>
      <c r="F200" s="239"/>
      <c r="G200" s="240">
        <f>ROUND(E200*F200,2)</f>
        <v>0</v>
      </c>
      <c r="H200" s="239"/>
      <c r="I200" s="240">
        <f>ROUND(E200*H200,2)</f>
        <v>0</v>
      </c>
      <c r="J200" s="239"/>
      <c r="K200" s="240">
        <f>ROUND(E200*J200,2)</f>
        <v>0</v>
      </c>
      <c r="L200" s="240">
        <v>21</v>
      </c>
      <c r="M200" s="240">
        <f>G200*(1+L200/100)</f>
        <v>0</v>
      </c>
      <c r="N200" s="238">
        <v>0</v>
      </c>
      <c r="O200" s="238">
        <f>ROUND(E200*N200,2)</f>
        <v>0</v>
      </c>
      <c r="P200" s="238">
        <v>5.0000000000000001E-3</v>
      </c>
      <c r="Q200" s="238">
        <f>ROUND(E200*P200,2)</f>
        <v>1.42</v>
      </c>
      <c r="R200" s="240" t="s">
        <v>313</v>
      </c>
      <c r="S200" s="240" t="s">
        <v>148</v>
      </c>
      <c r="T200" s="241" t="s">
        <v>149</v>
      </c>
      <c r="U200" s="222">
        <v>0.51</v>
      </c>
      <c r="V200" s="222">
        <f>ROUND(E200*U200,2)</f>
        <v>144.59</v>
      </c>
      <c r="W200" s="222"/>
      <c r="X200" s="222" t="s">
        <v>150</v>
      </c>
      <c r="Y200" s="222" t="s">
        <v>151</v>
      </c>
      <c r="Z200" s="212"/>
      <c r="AA200" s="212"/>
      <c r="AB200" s="212"/>
      <c r="AC200" s="212"/>
      <c r="AD200" s="212"/>
      <c r="AE200" s="212"/>
      <c r="AF200" s="212"/>
      <c r="AG200" s="212" t="s">
        <v>152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51" t="s">
        <v>314</v>
      </c>
      <c r="D201" s="223"/>
      <c r="E201" s="224">
        <v>283.5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156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2" x14ac:dyDescent="0.2">
      <c r="A202" s="219"/>
      <c r="B202" s="220"/>
      <c r="C202" s="252"/>
      <c r="D202" s="243"/>
      <c r="E202" s="243"/>
      <c r="F202" s="243"/>
      <c r="G202" s="243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158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5">
        <v>40</v>
      </c>
      <c r="B203" s="236" t="s">
        <v>315</v>
      </c>
      <c r="C203" s="249" t="s">
        <v>316</v>
      </c>
      <c r="D203" s="237" t="s">
        <v>146</v>
      </c>
      <c r="E203" s="238">
        <v>283.5</v>
      </c>
      <c r="F203" s="239"/>
      <c r="G203" s="240">
        <f>ROUND(E203*F203,2)</f>
        <v>0</v>
      </c>
      <c r="H203" s="239"/>
      <c r="I203" s="240">
        <f>ROUND(E203*H203,2)</f>
        <v>0</v>
      </c>
      <c r="J203" s="239"/>
      <c r="K203" s="240">
        <f>ROUND(E203*J203,2)</f>
        <v>0</v>
      </c>
      <c r="L203" s="240">
        <v>21</v>
      </c>
      <c r="M203" s="240">
        <f>G203*(1+L203/100)</f>
        <v>0</v>
      </c>
      <c r="N203" s="238">
        <v>0</v>
      </c>
      <c r="O203" s="238">
        <f>ROUND(E203*N203,2)</f>
        <v>0</v>
      </c>
      <c r="P203" s="238">
        <v>2E-3</v>
      </c>
      <c r="Q203" s="238">
        <f>ROUND(E203*P203,2)</f>
        <v>0.56999999999999995</v>
      </c>
      <c r="R203" s="240" t="s">
        <v>313</v>
      </c>
      <c r="S203" s="240" t="s">
        <v>148</v>
      </c>
      <c r="T203" s="241" t="s">
        <v>149</v>
      </c>
      <c r="U203" s="222">
        <v>0.1</v>
      </c>
      <c r="V203" s="222">
        <f>ROUND(E203*U203,2)</f>
        <v>28.35</v>
      </c>
      <c r="W203" s="222"/>
      <c r="X203" s="222" t="s">
        <v>150</v>
      </c>
      <c r="Y203" s="222" t="s">
        <v>151</v>
      </c>
      <c r="Z203" s="212"/>
      <c r="AA203" s="212"/>
      <c r="AB203" s="212"/>
      <c r="AC203" s="212"/>
      <c r="AD203" s="212"/>
      <c r="AE203" s="212"/>
      <c r="AF203" s="212"/>
      <c r="AG203" s="212" t="s">
        <v>152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57"/>
      <c r="D204" s="247"/>
      <c r="E204" s="247"/>
      <c r="F204" s="247"/>
      <c r="G204" s="247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158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35">
        <v>41</v>
      </c>
      <c r="B205" s="236" t="s">
        <v>317</v>
      </c>
      <c r="C205" s="249" t="s">
        <v>318</v>
      </c>
      <c r="D205" s="237" t="s">
        <v>319</v>
      </c>
      <c r="E205" s="238">
        <v>56</v>
      </c>
      <c r="F205" s="239"/>
      <c r="G205" s="240">
        <f>ROUND(E205*F205,2)</f>
        <v>0</v>
      </c>
      <c r="H205" s="239"/>
      <c r="I205" s="240">
        <f>ROUND(E205*H205,2)</f>
        <v>0</v>
      </c>
      <c r="J205" s="239"/>
      <c r="K205" s="240">
        <f>ROUND(E205*J205,2)</f>
        <v>0</v>
      </c>
      <c r="L205" s="240">
        <v>21</v>
      </c>
      <c r="M205" s="240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40"/>
      <c r="S205" s="240" t="s">
        <v>189</v>
      </c>
      <c r="T205" s="241" t="s">
        <v>320</v>
      </c>
      <c r="U205" s="222">
        <v>0</v>
      </c>
      <c r="V205" s="222">
        <f>ROUND(E205*U205,2)</f>
        <v>0</v>
      </c>
      <c r="W205" s="222"/>
      <c r="X205" s="222" t="s">
        <v>150</v>
      </c>
      <c r="Y205" s="222" t="s">
        <v>151</v>
      </c>
      <c r="Z205" s="212"/>
      <c r="AA205" s="212"/>
      <c r="AB205" s="212"/>
      <c r="AC205" s="212"/>
      <c r="AD205" s="212"/>
      <c r="AE205" s="212"/>
      <c r="AF205" s="212"/>
      <c r="AG205" s="212" t="s">
        <v>152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57"/>
      <c r="D206" s="247"/>
      <c r="E206" s="247"/>
      <c r="F206" s="247"/>
      <c r="G206" s="247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158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35">
        <v>42</v>
      </c>
      <c r="B207" s="236" t="s">
        <v>321</v>
      </c>
      <c r="C207" s="249" t="s">
        <v>322</v>
      </c>
      <c r="D207" s="237" t="s">
        <v>323</v>
      </c>
      <c r="E207" s="238">
        <v>501.5</v>
      </c>
      <c r="F207" s="239"/>
      <c r="G207" s="240">
        <f>ROUND(E207*F207,2)</f>
        <v>0</v>
      </c>
      <c r="H207" s="239"/>
      <c r="I207" s="240">
        <f>ROUND(E207*H207,2)</f>
        <v>0</v>
      </c>
      <c r="J207" s="239"/>
      <c r="K207" s="240">
        <f>ROUND(E207*J207,2)</f>
        <v>0</v>
      </c>
      <c r="L207" s="240">
        <v>21</v>
      </c>
      <c r="M207" s="240">
        <f>G207*(1+L207/100)</f>
        <v>0</v>
      </c>
      <c r="N207" s="238">
        <v>5.0000000000000002E-5</v>
      </c>
      <c r="O207" s="238">
        <f>ROUND(E207*N207,2)</f>
        <v>0.03</v>
      </c>
      <c r="P207" s="238">
        <v>0</v>
      </c>
      <c r="Q207" s="238">
        <f>ROUND(E207*P207,2)</f>
        <v>0</v>
      </c>
      <c r="R207" s="240" t="s">
        <v>313</v>
      </c>
      <c r="S207" s="240" t="s">
        <v>148</v>
      </c>
      <c r="T207" s="241" t="s">
        <v>149</v>
      </c>
      <c r="U207" s="222">
        <v>0.1</v>
      </c>
      <c r="V207" s="222">
        <f>ROUND(E207*U207,2)</f>
        <v>50.15</v>
      </c>
      <c r="W207" s="222"/>
      <c r="X207" s="222" t="s">
        <v>150</v>
      </c>
      <c r="Y207" s="222" t="s">
        <v>151</v>
      </c>
      <c r="Z207" s="212"/>
      <c r="AA207" s="212"/>
      <c r="AB207" s="212"/>
      <c r="AC207" s="212"/>
      <c r="AD207" s="212"/>
      <c r="AE207" s="212"/>
      <c r="AF207" s="212"/>
      <c r="AG207" s="212" t="s">
        <v>152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">
      <c r="A208" s="219"/>
      <c r="B208" s="220"/>
      <c r="C208" s="251" t="s">
        <v>324</v>
      </c>
      <c r="D208" s="223"/>
      <c r="E208" s="224">
        <v>501.5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156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2">
      <c r="A209" s="219"/>
      <c r="B209" s="220"/>
      <c r="C209" s="252"/>
      <c r="D209" s="243"/>
      <c r="E209" s="243"/>
      <c r="F209" s="243"/>
      <c r="G209" s="243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158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35">
        <v>43</v>
      </c>
      <c r="B210" s="236" t="s">
        <v>325</v>
      </c>
      <c r="C210" s="249" t="s">
        <v>326</v>
      </c>
      <c r="D210" s="237" t="s">
        <v>323</v>
      </c>
      <c r="E210" s="238">
        <v>501.5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40"/>
      <c r="S210" s="240" t="s">
        <v>189</v>
      </c>
      <c r="T210" s="241" t="s">
        <v>320</v>
      </c>
      <c r="U210" s="222">
        <v>0</v>
      </c>
      <c r="V210" s="222">
        <f>ROUND(E210*U210,2)</f>
        <v>0</v>
      </c>
      <c r="W210" s="222"/>
      <c r="X210" s="222" t="s">
        <v>194</v>
      </c>
      <c r="Y210" s="222" t="s">
        <v>151</v>
      </c>
      <c r="Z210" s="212"/>
      <c r="AA210" s="212"/>
      <c r="AB210" s="212"/>
      <c r="AC210" s="212"/>
      <c r="AD210" s="212"/>
      <c r="AE210" s="212"/>
      <c r="AF210" s="212"/>
      <c r="AG210" s="212" t="s">
        <v>195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51" t="s">
        <v>324</v>
      </c>
      <c r="D211" s="223"/>
      <c r="E211" s="224">
        <v>501.5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156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">
      <c r="A212" s="219"/>
      <c r="B212" s="220"/>
      <c r="C212" s="252"/>
      <c r="D212" s="243"/>
      <c r="E212" s="243"/>
      <c r="F212" s="243"/>
      <c r="G212" s="243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158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35">
        <v>44</v>
      </c>
      <c r="B213" s="236" t="s">
        <v>327</v>
      </c>
      <c r="C213" s="249" t="s">
        <v>328</v>
      </c>
      <c r="D213" s="237" t="s">
        <v>329</v>
      </c>
      <c r="E213" s="238">
        <v>50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0</v>
      </c>
      <c r="O213" s="238">
        <f>ROUND(E213*N213,2)</f>
        <v>0</v>
      </c>
      <c r="P213" s="238">
        <v>0</v>
      </c>
      <c r="Q213" s="238">
        <f>ROUND(E213*P213,2)</f>
        <v>0</v>
      </c>
      <c r="R213" s="240" t="s">
        <v>330</v>
      </c>
      <c r="S213" s="240" t="s">
        <v>148</v>
      </c>
      <c r="T213" s="241" t="s">
        <v>320</v>
      </c>
      <c r="U213" s="222">
        <v>0</v>
      </c>
      <c r="V213" s="222">
        <f>ROUND(E213*U213,2)</f>
        <v>0</v>
      </c>
      <c r="W213" s="222"/>
      <c r="X213" s="222" t="s">
        <v>331</v>
      </c>
      <c r="Y213" s="222" t="s">
        <v>151</v>
      </c>
      <c r="Z213" s="212"/>
      <c r="AA213" s="212"/>
      <c r="AB213" s="212"/>
      <c r="AC213" s="212"/>
      <c r="AD213" s="212"/>
      <c r="AE213" s="212"/>
      <c r="AF213" s="212"/>
      <c r="AG213" s="212" t="s">
        <v>332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">
      <c r="A214" s="219"/>
      <c r="B214" s="220"/>
      <c r="C214" s="257"/>
      <c r="D214" s="247"/>
      <c r="E214" s="247"/>
      <c r="F214" s="247"/>
      <c r="G214" s="247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158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x14ac:dyDescent="0.2">
      <c r="A215" s="228" t="s">
        <v>142</v>
      </c>
      <c r="B215" s="229" t="s">
        <v>78</v>
      </c>
      <c r="C215" s="248" t="s">
        <v>79</v>
      </c>
      <c r="D215" s="230"/>
      <c r="E215" s="231"/>
      <c r="F215" s="232"/>
      <c r="G215" s="232">
        <f>SUMIF(AG216:AG218,"&lt;&gt;NOR",G216:G218)</f>
        <v>0</v>
      </c>
      <c r="H215" s="232"/>
      <c r="I215" s="232">
        <f>SUM(I216:I218)</f>
        <v>0</v>
      </c>
      <c r="J215" s="232"/>
      <c r="K215" s="232">
        <f>SUM(K216:K218)</f>
        <v>0</v>
      </c>
      <c r="L215" s="232"/>
      <c r="M215" s="232">
        <f>SUM(M216:M218)</f>
        <v>0</v>
      </c>
      <c r="N215" s="231"/>
      <c r="O215" s="231">
        <f>SUM(O216:O218)</f>
        <v>0</v>
      </c>
      <c r="P215" s="231"/>
      <c r="Q215" s="231">
        <f>SUM(Q216:Q218)</f>
        <v>0</v>
      </c>
      <c r="R215" s="232"/>
      <c r="S215" s="232"/>
      <c r="T215" s="233"/>
      <c r="U215" s="227"/>
      <c r="V215" s="227">
        <f>SUM(V216:V218)</f>
        <v>351.89</v>
      </c>
      <c r="W215" s="227"/>
      <c r="X215" s="227"/>
      <c r="Y215" s="227"/>
      <c r="AG215" t="s">
        <v>143</v>
      </c>
    </row>
    <row r="216" spans="1:60" ht="22.5" outlineLevel="1" x14ac:dyDescent="0.2">
      <c r="A216" s="235">
        <v>45</v>
      </c>
      <c r="B216" s="236" t="s">
        <v>333</v>
      </c>
      <c r="C216" s="249" t="s">
        <v>334</v>
      </c>
      <c r="D216" s="237" t="s">
        <v>335</v>
      </c>
      <c r="E216" s="238">
        <v>63.980780000000003</v>
      </c>
      <c r="F216" s="239"/>
      <c r="G216" s="240">
        <f>ROUND(E216*F216,2)</f>
        <v>0</v>
      </c>
      <c r="H216" s="239"/>
      <c r="I216" s="240">
        <f>ROUND(E216*H216,2)</f>
        <v>0</v>
      </c>
      <c r="J216" s="239"/>
      <c r="K216" s="240">
        <f>ROUND(E216*J216,2)</f>
        <v>0</v>
      </c>
      <c r="L216" s="240">
        <v>21</v>
      </c>
      <c r="M216" s="240">
        <f>G216*(1+L216/100)</f>
        <v>0</v>
      </c>
      <c r="N216" s="238">
        <v>0</v>
      </c>
      <c r="O216" s="238">
        <f>ROUND(E216*N216,2)</f>
        <v>0</v>
      </c>
      <c r="P216" s="238">
        <v>0</v>
      </c>
      <c r="Q216" s="238">
        <f>ROUND(E216*P216,2)</f>
        <v>0</v>
      </c>
      <c r="R216" s="240" t="s">
        <v>261</v>
      </c>
      <c r="S216" s="240" t="s">
        <v>148</v>
      </c>
      <c r="T216" s="241" t="s">
        <v>149</v>
      </c>
      <c r="U216" s="222">
        <v>5.5</v>
      </c>
      <c r="V216" s="222">
        <f>ROUND(E216*U216,2)</f>
        <v>351.89</v>
      </c>
      <c r="W216" s="222"/>
      <c r="X216" s="222" t="s">
        <v>150</v>
      </c>
      <c r="Y216" s="222" t="s">
        <v>151</v>
      </c>
      <c r="Z216" s="212"/>
      <c r="AA216" s="212"/>
      <c r="AB216" s="212"/>
      <c r="AC216" s="212"/>
      <c r="AD216" s="212"/>
      <c r="AE216" s="212"/>
      <c r="AF216" s="212"/>
      <c r="AG216" s="212" t="s">
        <v>336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">
      <c r="A217" s="219"/>
      <c r="B217" s="220"/>
      <c r="C217" s="250" t="s">
        <v>337</v>
      </c>
      <c r="D217" s="242"/>
      <c r="E217" s="242"/>
      <c r="F217" s="242"/>
      <c r="G217" s="24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154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19"/>
      <c r="B218" s="220"/>
      <c r="C218" s="252"/>
      <c r="D218" s="243"/>
      <c r="E218" s="243"/>
      <c r="F218" s="243"/>
      <c r="G218" s="243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158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x14ac:dyDescent="0.2">
      <c r="A219" s="228" t="s">
        <v>142</v>
      </c>
      <c r="B219" s="229" t="s">
        <v>80</v>
      </c>
      <c r="C219" s="248" t="s">
        <v>81</v>
      </c>
      <c r="D219" s="230"/>
      <c r="E219" s="231"/>
      <c r="F219" s="232"/>
      <c r="G219" s="232">
        <f>SUMIF(AG220:AG235,"&lt;&gt;NOR",G220:G235)</f>
        <v>0</v>
      </c>
      <c r="H219" s="232"/>
      <c r="I219" s="232">
        <f>SUM(I220:I235)</f>
        <v>0</v>
      </c>
      <c r="J219" s="232"/>
      <c r="K219" s="232">
        <f>SUM(K220:K235)</f>
        <v>0</v>
      </c>
      <c r="L219" s="232"/>
      <c r="M219" s="232">
        <f>SUM(M220:M235)</f>
        <v>0</v>
      </c>
      <c r="N219" s="231"/>
      <c r="O219" s="231">
        <f>SUM(O220:O235)</f>
        <v>0.13</v>
      </c>
      <c r="P219" s="231"/>
      <c r="Q219" s="231">
        <f>SUM(Q220:Q235)</f>
        <v>0.67</v>
      </c>
      <c r="R219" s="232"/>
      <c r="S219" s="232"/>
      <c r="T219" s="233"/>
      <c r="U219" s="227"/>
      <c r="V219" s="227">
        <f>SUM(V220:V235)</f>
        <v>117.72999999999999</v>
      </c>
      <c r="W219" s="227"/>
      <c r="X219" s="227"/>
      <c r="Y219" s="227"/>
      <c r="AG219" t="s">
        <v>143</v>
      </c>
    </row>
    <row r="220" spans="1:60" ht="45" outlineLevel="1" x14ac:dyDescent="0.2">
      <c r="A220" s="235">
        <v>46</v>
      </c>
      <c r="B220" s="236" t="s">
        <v>338</v>
      </c>
      <c r="C220" s="249" t="s">
        <v>339</v>
      </c>
      <c r="D220" s="237" t="s">
        <v>146</v>
      </c>
      <c r="E220" s="238">
        <v>20.655000000000001</v>
      </c>
      <c r="F220" s="239"/>
      <c r="G220" s="240">
        <f>ROUND(E220*F220,2)</f>
        <v>0</v>
      </c>
      <c r="H220" s="239"/>
      <c r="I220" s="240">
        <f>ROUND(E220*H220,2)</f>
        <v>0</v>
      </c>
      <c r="J220" s="239"/>
      <c r="K220" s="240">
        <f>ROUND(E220*J220,2)</f>
        <v>0</v>
      </c>
      <c r="L220" s="240">
        <v>21</v>
      </c>
      <c r="M220" s="240">
        <f>G220*(1+L220/100)</f>
        <v>0</v>
      </c>
      <c r="N220" s="238">
        <v>6.1000000000000004E-3</v>
      </c>
      <c r="O220" s="238">
        <f>ROUND(E220*N220,2)</f>
        <v>0.13</v>
      </c>
      <c r="P220" s="238">
        <v>0</v>
      </c>
      <c r="Q220" s="238">
        <f>ROUND(E220*P220,2)</f>
        <v>0</v>
      </c>
      <c r="R220" s="240" t="s">
        <v>340</v>
      </c>
      <c r="S220" s="240" t="s">
        <v>148</v>
      </c>
      <c r="T220" s="241" t="s">
        <v>149</v>
      </c>
      <c r="U220" s="222">
        <v>0.26600000000000001</v>
      </c>
      <c r="V220" s="222">
        <f>ROUND(E220*U220,2)</f>
        <v>5.49</v>
      </c>
      <c r="W220" s="222"/>
      <c r="X220" s="222" t="s">
        <v>150</v>
      </c>
      <c r="Y220" s="222" t="s">
        <v>151</v>
      </c>
      <c r="Z220" s="212"/>
      <c r="AA220" s="212"/>
      <c r="AB220" s="212"/>
      <c r="AC220" s="212"/>
      <c r="AD220" s="212"/>
      <c r="AE220" s="212"/>
      <c r="AF220" s="212"/>
      <c r="AG220" s="212" t="s">
        <v>152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51" t="s">
        <v>341</v>
      </c>
      <c r="D221" s="223"/>
      <c r="E221" s="224">
        <v>7.7249999999999996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156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51" t="s">
        <v>342</v>
      </c>
      <c r="D222" s="223"/>
      <c r="E222" s="224">
        <v>8.3699999999999992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156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51" t="s">
        <v>343</v>
      </c>
      <c r="D223" s="223"/>
      <c r="E223" s="224">
        <v>2.61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156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51" t="s">
        <v>344</v>
      </c>
      <c r="D224" s="223"/>
      <c r="E224" s="224">
        <v>1.95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156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52"/>
      <c r="D225" s="243"/>
      <c r="E225" s="243"/>
      <c r="F225" s="243"/>
      <c r="G225" s="243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158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35">
        <v>47</v>
      </c>
      <c r="B226" s="236" t="s">
        <v>345</v>
      </c>
      <c r="C226" s="249" t="s">
        <v>346</v>
      </c>
      <c r="D226" s="237" t="s">
        <v>146</v>
      </c>
      <c r="E226" s="238">
        <v>3702.7</v>
      </c>
      <c r="F226" s="239"/>
      <c r="G226" s="240">
        <f>ROUND(E226*F226,2)</f>
        <v>0</v>
      </c>
      <c r="H226" s="239"/>
      <c r="I226" s="240">
        <f>ROUND(E226*H226,2)</f>
        <v>0</v>
      </c>
      <c r="J226" s="239"/>
      <c r="K226" s="240">
        <f>ROUND(E226*J226,2)</f>
        <v>0</v>
      </c>
      <c r="L226" s="240">
        <v>21</v>
      </c>
      <c r="M226" s="240">
        <f>G226*(1+L226/100)</f>
        <v>0</v>
      </c>
      <c r="N226" s="238">
        <v>0</v>
      </c>
      <c r="O226" s="238">
        <f>ROUND(E226*N226,2)</f>
        <v>0</v>
      </c>
      <c r="P226" s="238">
        <v>1.8000000000000001E-4</v>
      </c>
      <c r="Q226" s="238">
        <f>ROUND(E226*P226,2)</f>
        <v>0.67</v>
      </c>
      <c r="R226" s="240"/>
      <c r="S226" s="240" t="s">
        <v>189</v>
      </c>
      <c r="T226" s="241" t="s">
        <v>320</v>
      </c>
      <c r="U226" s="222">
        <v>0.03</v>
      </c>
      <c r="V226" s="222">
        <f>ROUND(E226*U226,2)</f>
        <v>111.08</v>
      </c>
      <c r="W226" s="222"/>
      <c r="X226" s="222" t="s">
        <v>150</v>
      </c>
      <c r="Y226" s="222" t="s">
        <v>151</v>
      </c>
      <c r="Z226" s="212"/>
      <c r="AA226" s="212"/>
      <c r="AB226" s="212"/>
      <c r="AC226" s="212"/>
      <c r="AD226" s="212"/>
      <c r="AE226" s="212"/>
      <c r="AF226" s="212"/>
      <c r="AG226" s="212" t="s">
        <v>152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51" t="s">
        <v>347</v>
      </c>
      <c r="D227" s="223"/>
      <c r="E227" s="224">
        <v>2120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156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51" t="s">
        <v>348</v>
      </c>
      <c r="D228" s="223"/>
      <c r="E228" s="224">
        <v>556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156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51" t="s">
        <v>349</v>
      </c>
      <c r="D229" s="223"/>
      <c r="E229" s="224"/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156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51" t="s">
        <v>350</v>
      </c>
      <c r="D230" s="223"/>
      <c r="E230" s="224">
        <v>1026.7</v>
      </c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156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51" t="s">
        <v>351</v>
      </c>
      <c r="D231" s="223"/>
      <c r="E231" s="224"/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156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">
      <c r="A232" s="219"/>
      <c r="B232" s="220"/>
      <c r="C232" s="252"/>
      <c r="D232" s="243"/>
      <c r="E232" s="243"/>
      <c r="F232" s="243"/>
      <c r="G232" s="243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158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35">
        <v>48</v>
      </c>
      <c r="B233" s="236" t="s">
        <v>352</v>
      </c>
      <c r="C233" s="249" t="s">
        <v>353</v>
      </c>
      <c r="D233" s="237" t="s">
        <v>335</v>
      </c>
      <c r="E233" s="238">
        <v>0.71121000000000001</v>
      </c>
      <c r="F233" s="239"/>
      <c r="G233" s="240">
        <f>ROUND(E233*F233,2)</f>
        <v>0</v>
      </c>
      <c r="H233" s="239"/>
      <c r="I233" s="240">
        <f>ROUND(E233*H233,2)</f>
        <v>0</v>
      </c>
      <c r="J233" s="239"/>
      <c r="K233" s="240">
        <f>ROUND(E233*J233,2)</f>
        <v>0</v>
      </c>
      <c r="L233" s="240">
        <v>21</v>
      </c>
      <c r="M233" s="240">
        <f>G233*(1+L233/100)</f>
        <v>0</v>
      </c>
      <c r="N233" s="238">
        <v>0</v>
      </c>
      <c r="O233" s="238">
        <f>ROUND(E233*N233,2)</f>
        <v>0</v>
      </c>
      <c r="P233" s="238">
        <v>0</v>
      </c>
      <c r="Q233" s="238">
        <f>ROUND(E233*P233,2)</f>
        <v>0</v>
      </c>
      <c r="R233" s="240" t="s">
        <v>340</v>
      </c>
      <c r="S233" s="240" t="s">
        <v>148</v>
      </c>
      <c r="T233" s="241" t="s">
        <v>149</v>
      </c>
      <c r="U233" s="222">
        <v>1.637</v>
      </c>
      <c r="V233" s="222">
        <f>ROUND(E233*U233,2)</f>
        <v>1.1599999999999999</v>
      </c>
      <c r="W233" s="222"/>
      <c r="X233" s="222" t="s">
        <v>150</v>
      </c>
      <c r="Y233" s="222" t="s">
        <v>151</v>
      </c>
      <c r="Z233" s="212"/>
      <c r="AA233" s="212"/>
      <c r="AB233" s="212"/>
      <c r="AC233" s="212"/>
      <c r="AD233" s="212"/>
      <c r="AE233" s="212"/>
      <c r="AF233" s="212"/>
      <c r="AG233" s="212" t="s">
        <v>354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2" x14ac:dyDescent="0.2">
      <c r="A234" s="219"/>
      <c r="B234" s="220"/>
      <c r="C234" s="250" t="s">
        <v>355</v>
      </c>
      <c r="D234" s="242"/>
      <c r="E234" s="242"/>
      <c r="F234" s="242"/>
      <c r="G234" s="24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154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2">
      <c r="A235" s="219"/>
      <c r="B235" s="220"/>
      <c r="C235" s="252"/>
      <c r="D235" s="243"/>
      <c r="E235" s="243"/>
      <c r="F235" s="243"/>
      <c r="G235" s="243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158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x14ac:dyDescent="0.2">
      <c r="A236" s="228" t="s">
        <v>142</v>
      </c>
      <c r="B236" s="229" t="s">
        <v>82</v>
      </c>
      <c r="C236" s="248" t="s">
        <v>83</v>
      </c>
      <c r="D236" s="230"/>
      <c r="E236" s="231"/>
      <c r="F236" s="232"/>
      <c r="G236" s="232">
        <f>SUMIF(AG237:AG357,"&lt;&gt;NOR",G237:G357)</f>
        <v>0</v>
      </c>
      <c r="H236" s="232"/>
      <c r="I236" s="232">
        <f>SUM(I237:I357)</f>
        <v>0</v>
      </c>
      <c r="J236" s="232"/>
      <c r="K236" s="232">
        <f>SUM(K237:K357)</f>
        <v>0</v>
      </c>
      <c r="L236" s="232"/>
      <c r="M236" s="232">
        <f>SUM(M237:M357)</f>
        <v>0</v>
      </c>
      <c r="N236" s="231"/>
      <c r="O236" s="231">
        <f>SUM(O237:O357)</f>
        <v>28.459999999999997</v>
      </c>
      <c r="P236" s="231"/>
      <c r="Q236" s="231">
        <f>SUM(Q237:Q357)</f>
        <v>33.590000000000003</v>
      </c>
      <c r="R236" s="232"/>
      <c r="S236" s="232"/>
      <c r="T236" s="233"/>
      <c r="U236" s="227"/>
      <c r="V236" s="227">
        <f>SUM(V237:V357)</f>
        <v>4912.2200000000012</v>
      </c>
      <c r="W236" s="227"/>
      <c r="X236" s="227"/>
      <c r="Y236" s="227"/>
      <c r="AG236" t="s">
        <v>143</v>
      </c>
    </row>
    <row r="237" spans="1:60" ht="22.5" outlineLevel="1" x14ac:dyDescent="0.2">
      <c r="A237" s="235">
        <v>49</v>
      </c>
      <c r="B237" s="236" t="s">
        <v>356</v>
      </c>
      <c r="C237" s="249" t="s">
        <v>357</v>
      </c>
      <c r="D237" s="237" t="s">
        <v>146</v>
      </c>
      <c r="E237" s="238">
        <v>3275</v>
      </c>
      <c r="F237" s="239"/>
      <c r="G237" s="240">
        <f>ROUND(E237*F237,2)</f>
        <v>0</v>
      </c>
      <c r="H237" s="239"/>
      <c r="I237" s="240">
        <f>ROUND(E237*H237,2)</f>
        <v>0</v>
      </c>
      <c r="J237" s="239"/>
      <c r="K237" s="240">
        <f>ROUND(E237*J237,2)</f>
        <v>0</v>
      </c>
      <c r="L237" s="240">
        <v>21</v>
      </c>
      <c r="M237" s="240">
        <f>G237*(1+L237/100)</f>
        <v>0</v>
      </c>
      <c r="N237" s="238">
        <v>0</v>
      </c>
      <c r="O237" s="238">
        <f>ROUND(E237*N237,2)</f>
        <v>0</v>
      </c>
      <c r="P237" s="238">
        <v>0.01</v>
      </c>
      <c r="Q237" s="238">
        <f>ROUND(E237*P237,2)</f>
        <v>32.75</v>
      </c>
      <c r="R237" s="240" t="s">
        <v>340</v>
      </c>
      <c r="S237" s="240" t="s">
        <v>148</v>
      </c>
      <c r="T237" s="241" t="s">
        <v>149</v>
      </c>
      <c r="U237" s="222">
        <v>0.06</v>
      </c>
      <c r="V237" s="222">
        <f>ROUND(E237*U237,2)</f>
        <v>196.5</v>
      </c>
      <c r="W237" s="222"/>
      <c r="X237" s="222" t="s">
        <v>150</v>
      </c>
      <c r="Y237" s="222" t="s">
        <v>151</v>
      </c>
      <c r="Z237" s="212"/>
      <c r="AA237" s="212"/>
      <c r="AB237" s="212"/>
      <c r="AC237" s="212"/>
      <c r="AD237" s="212"/>
      <c r="AE237" s="212"/>
      <c r="AF237" s="212"/>
      <c r="AG237" s="212" t="s">
        <v>152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51" t="s">
        <v>347</v>
      </c>
      <c r="D238" s="223"/>
      <c r="E238" s="224">
        <v>2120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156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51" t="s">
        <v>348</v>
      </c>
      <c r="D239" s="223"/>
      <c r="E239" s="224">
        <v>556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156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51" t="s">
        <v>358</v>
      </c>
      <c r="D240" s="223"/>
      <c r="E240" s="224">
        <v>556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156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51" t="s">
        <v>359</v>
      </c>
      <c r="D241" s="223"/>
      <c r="E241" s="224">
        <v>43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156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52"/>
      <c r="D242" s="243"/>
      <c r="E242" s="243"/>
      <c r="F242" s="243"/>
      <c r="G242" s="243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158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33.75" outlineLevel="1" x14ac:dyDescent="0.2">
      <c r="A243" s="235">
        <v>50</v>
      </c>
      <c r="B243" s="236" t="s">
        <v>360</v>
      </c>
      <c r="C243" s="249" t="s">
        <v>361</v>
      </c>
      <c r="D243" s="237" t="s">
        <v>146</v>
      </c>
      <c r="E243" s="238">
        <v>59.9</v>
      </c>
      <c r="F243" s="239"/>
      <c r="G243" s="240">
        <f>ROUND(E243*F243,2)</f>
        <v>0</v>
      </c>
      <c r="H243" s="239"/>
      <c r="I243" s="240">
        <f>ROUND(E243*H243,2)</f>
        <v>0</v>
      </c>
      <c r="J243" s="239"/>
      <c r="K243" s="240">
        <f>ROUND(E243*J243,2)</f>
        <v>0</v>
      </c>
      <c r="L243" s="240">
        <v>21</v>
      </c>
      <c r="M243" s="240">
        <f>G243*(1+L243/100)</f>
        <v>0</v>
      </c>
      <c r="N243" s="238">
        <v>5.6499999999999996E-3</v>
      </c>
      <c r="O243" s="238">
        <f>ROUND(E243*N243,2)</f>
        <v>0.34</v>
      </c>
      <c r="P243" s="238">
        <v>1.4E-2</v>
      </c>
      <c r="Q243" s="238">
        <f>ROUND(E243*P243,2)</f>
        <v>0.84</v>
      </c>
      <c r="R243" s="240" t="s">
        <v>340</v>
      </c>
      <c r="S243" s="240" t="s">
        <v>148</v>
      </c>
      <c r="T243" s="241" t="s">
        <v>149</v>
      </c>
      <c r="U243" s="222">
        <v>0.40333000000000002</v>
      </c>
      <c r="V243" s="222">
        <f>ROUND(E243*U243,2)</f>
        <v>24.16</v>
      </c>
      <c r="W243" s="222"/>
      <c r="X243" s="222" t="s">
        <v>150</v>
      </c>
      <c r="Y243" s="222" t="s">
        <v>151</v>
      </c>
      <c r="Z243" s="212"/>
      <c r="AA243" s="212"/>
      <c r="AB243" s="212"/>
      <c r="AC243" s="212"/>
      <c r="AD243" s="212"/>
      <c r="AE243" s="212"/>
      <c r="AF243" s="212"/>
      <c r="AG243" s="212" t="s">
        <v>152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2">
      <c r="A244" s="219"/>
      <c r="B244" s="220"/>
      <c r="C244" s="250" t="s">
        <v>362</v>
      </c>
      <c r="D244" s="242"/>
      <c r="E244" s="242"/>
      <c r="F244" s="242"/>
      <c r="G244" s="24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154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51" t="s">
        <v>363</v>
      </c>
      <c r="D245" s="223"/>
      <c r="E245" s="224">
        <v>55.6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156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51" t="s">
        <v>364</v>
      </c>
      <c r="D246" s="223"/>
      <c r="E246" s="224">
        <v>4.3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156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51" t="s">
        <v>365</v>
      </c>
      <c r="D247" s="223"/>
      <c r="E247" s="224"/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156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52"/>
      <c r="D248" s="243"/>
      <c r="E248" s="243"/>
      <c r="F248" s="243"/>
      <c r="G248" s="243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158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35">
        <v>51</v>
      </c>
      <c r="B249" s="236" t="s">
        <v>366</v>
      </c>
      <c r="C249" s="249" t="s">
        <v>367</v>
      </c>
      <c r="D249" s="237" t="s">
        <v>146</v>
      </c>
      <c r="E249" s="238">
        <v>2332</v>
      </c>
      <c r="F249" s="239"/>
      <c r="G249" s="240">
        <f>ROUND(E249*F249,2)</f>
        <v>0</v>
      </c>
      <c r="H249" s="239"/>
      <c r="I249" s="240">
        <f>ROUND(E249*H249,2)</f>
        <v>0</v>
      </c>
      <c r="J249" s="239"/>
      <c r="K249" s="240">
        <f>ROUND(E249*J249,2)</f>
        <v>0</v>
      </c>
      <c r="L249" s="240">
        <v>21</v>
      </c>
      <c r="M249" s="240">
        <f>G249*(1+L249/100)</f>
        <v>0</v>
      </c>
      <c r="N249" s="238">
        <v>0</v>
      </c>
      <c r="O249" s="238">
        <f>ROUND(E249*N249,2)</f>
        <v>0</v>
      </c>
      <c r="P249" s="238">
        <v>0</v>
      </c>
      <c r="Q249" s="238">
        <f>ROUND(E249*P249,2)</f>
        <v>0</v>
      </c>
      <c r="R249" s="240" t="s">
        <v>340</v>
      </c>
      <c r="S249" s="240" t="s">
        <v>148</v>
      </c>
      <c r="T249" s="241" t="s">
        <v>149</v>
      </c>
      <c r="U249" s="222">
        <v>2.1000000000000001E-2</v>
      </c>
      <c r="V249" s="222">
        <f>ROUND(E249*U249,2)</f>
        <v>48.97</v>
      </c>
      <c r="W249" s="222"/>
      <c r="X249" s="222" t="s">
        <v>150</v>
      </c>
      <c r="Y249" s="222" t="s">
        <v>151</v>
      </c>
      <c r="Z249" s="212"/>
      <c r="AA249" s="212"/>
      <c r="AB249" s="212"/>
      <c r="AC249" s="212"/>
      <c r="AD249" s="212"/>
      <c r="AE249" s="212"/>
      <c r="AF249" s="212"/>
      <c r="AG249" s="212" t="s">
        <v>152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51" t="s">
        <v>368</v>
      </c>
      <c r="D250" s="223"/>
      <c r="E250" s="224">
        <v>2332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156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51" t="s">
        <v>369</v>
      </c>
      <c r="D251" s="223"/>
      <c r="E251" s="224"/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156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2">
      <c r="A252" s="219"/>
      <c r="B252" s="220"/>
      <c r="C252" s="252"/>
      <c r="D252" s="243"/>
      <c r="E252" s="243"/>
      <c r="F252" s="243"/>
      <c r="G252" s="243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158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ht="22.5" outlineLevel="1" x14ac:dyDescent="0.2">
      <c r="A253" s="235">
        <v>52</v>
      </c>
      <c r="B253" s="236" t="s">
        <v>370</v>
      </c>
      <c r="C253" s="249" t="s">
        <v>371</v>
      </c>
      <c r="D253" s="237" t="s">
        <v>146</v>
      </c>
      <c r="E253" s="238">
        <v>611.6</v>
      </c>
      <c r="F253" s="239"/>
      <c r="G253" s="240">
        <f>ROUND(E253*F253,2)</f>
        <v>0</v>
      </c>
      <c r="H253" s="239"/>
      <c r="I253" s="240">
        <f>ROUND(E253*H253,2)</f>
        <v>0</v>
      </c>
      <c r="J253" s="239"/>
      <c r="K253" s="240">
        <f>ROUND(E253*J253,2)</f>
        <v>0</v>
      </c>
      <c r="L253" s="240">
        <v>21</v>
      </c>
      <c r="M253" s="240">
        <f>G253*(1+L253/100)</f>
        <v>0</v>
      </c>
      <c r="N253" s="238">
        <v>4.2599999999999999E-3</v>
      </c>
      <c r="O253" s="238">
        <f>ROUND(E253*N253,2)</f>
        <v>2.61</v>
      </c>
      <c r="P253" s="238">
        <v>0</v>
      </c>
      <c r="Q253" s="238">
        <f>ROUND(E253*P253,2)</f>
        <v>0</v>
      </c>
      <c r="R253" s="240" t="s">
        <v>340</v>
      </c>
      <c r="S253" s="240" t="s">
        <v>149</v>
      </c>
      <c r="T253" s="241" t="s">
        <v>149</v>
      </c>
      <c r="U253" s="222">
        <v>0.20699999999999999</v>
      </c>
      <c r="V253" s="222">
        <f>ROUND(E253*U253,2)</f>
        <v>126.6</v>
      </c>
      <c r="W253" s="222"/>
      <c r="X253" s="222" t="s">
        <v>150</v>
      </c>
      <c r="Y253" s="222" t="s">
        <v>151</v>
      </c>
      <c r="Z253" s="212"/>
      <c r="AA253" s="212"/>
      <c r="AB253" s="212"/>
      <c r="AC253" s="212"/>
      <c r="AD253" s="212"/>
      <c r="AE253" s="212"/>
      <c r="AF253" s="212"/>
      <c r="AG253" s="212" t="s">
        <v>152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">
      <c r="A254" s="219"/>
      <c r="B254" s="220"/>
      <c r="C254" s="251" t="s">
        <v>372</v>
      </c>
      <c r="D254" s="223"/>
      <c r="E254" s="224">
        <v>611.6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156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51" t="s">
        <v>369</v>
      </c>
      <c r="D255" s="223"/>
      <c r="E255" s="224"/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156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19"/>
      <c r="B256" s="220"/>
      <c r="C256" s="252"/>
      <c r="D256" s="243"/>
      <c r="E256" s="243"/>
      <c r="F256" s="243"/>
      <c r="G256" s="243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158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33.75" outlineLevel="1" x14ac:dyDescent="0.2">
      <c r="A257" s="235">
        <v>53</v>
      </c>
      <c r="B257" s="236" t="s">
        <v>373</v>
      </c>
      <c r="C257" s="249" t="s">
        <v>374</v>
      </c>
      <c r="D257" s="237" t="s">
        <v>146</v>
      </c>
      <c r="E257" s="238">
        <v>8.64</v>
      </c>
      <c r="F257" s="239"/>
      <c r="G257" s="240">
        <f>ROUND(E257*F257,2)</f>
        <v>0</v>
      </c>
      <c r="H257" s="239"/>
      <c r="I257" s="240">
        <f>ROUND(E257*H257,2)</f>
        <v>0</v>
      </c>
      <c r="J257" s="239"/>
      <c r="K257" s="240">
        <f>ROUND(E257*J257,2)</f>
        <v>0</v>
      </c>
      <c r="L257" s="240">
        <v>21</v>
      </c>
      <c r="M257" s="240">
        <f>G257*(1+L257/100)</f>
        <v>0</v>
      </c>
      <c r="N257" s="238">
        <v>2.8800000000000002E-3</v>
      </c>
      <c r="O257" s="238">
        <f>ROUND(E257*N257,2)</f>
        <v>0.02</v>
      </c>
      <c r="P257" s="238">
        <v>0</v>
      </c>
      <c r="Q257" s="238">
        <f>ROUND(E257*P257,2)</f>
        <v>0</v>
      </c>
      <c r="R257" s="240" t="s">
        <v>340</v>
      </c>
      <c r="S257" s="240" t="s">
        <v>148</v>
      </c>
      <c r="T257" s="241" t="s">
        <v>149</v>
      </c>
      <c r="U257" s="222">
        <v>0.317</v>
      </c>
      <c r="V257" s="222">
        <f>ROUND(E257*U257,2)</f>
        <v>2.74</v>
      </c>
      <c r="W257" s="222"/>
      <c r="X257" s="222" t="s">
        <v>150</v>
      </c>
      <c r="Y257" s="222" t="s">
        <v>151</v>
      </c>
      <c r="Z257" s="212"/>
      <c r="AA257" s="212"/>
      <c r="AB257" s="212"/>
      <c r="AC257" s="212"/>
      <c r="AD257" s="212"/>
      <c r="AE257" s="212"/>
      <c r="AF257" s="212"/>
      <c r="AG257" s="212" t="s">
        <v>152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2">
      <c r="A258" s="219"/>
      <c r="B258" s="220"/>
      <c r="C258" s="251" t="s">
        <v>375</v>
      </c>
      <c r="D258" s="223"/>
      <c r="E258" s="224">
        <v>8.64</v>
      </c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2"/>
      <c r="AA258" s="212"/>
      <c r="AB258" s="212"/>
      <c r="AC258" s="212"/>
      <c r="AD258" s="212"/>
      <c r="AE258" s="212"/>
      <c r="AF258" s="212"/>
      <c r="AG258" s="212" t="s">
        <v>156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51" t="s">
        <v>307</v>
      </c>
      <c r="D259" s="223"/>
      <c r="E259" s="224"/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156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">
      <c r="A260" s="219"/>
      <c r="B260" s="220"/>
      <c r="C260" s="252"/>
      <c r="D260" s="243"/>
      <c r="E260" s="243"/>
      <c r="F260" s="243"/>
      <c r="G260" s="243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158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35">
        <v>54</v>
      </c>
      <c r="B261" s="236" t="s">
        <v>376</v>
      </c>
      <c r="C261" s="249" t="s">
        <v>377</v>
      </c>
      <c r="D261" s="237" t="s">
        <v>146</v>
      </c>
      <c r="E261" s="238">
        <v>658.9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38">
        <v>0</v>
      </c>
      <c r="O261" s="238">
        <f>ROUND(E261*N261,2)</f>
        <v>0</v>
      </c>
      <c r="P261" s="238">
        <v>0</v>
      </c>
      <c r="Q261" s="238">
        <f>ROUND(E261*P261,2)</f>
        <v>0</v>
      </c>
      <c r="R261" s="240" t="s">
        <v>340</v>
      </c>
      <c r="S261" s="240" t="s">
        <v>148</v>
      </c>
      <c r="T261" s="241" t="s">
        <v>149</v>
      </c>
      <c r="U261" s="222">
        <v>0.91459999999999997</v>
      </c>
      <c r="V261" s="222">
        <f>ROUND(E261*U261,2)</f>
        <v>602.63</v>
      </c>
      <c r="W261" s="222"/>
      <c r="X261" s="222" t="s">
        <v>150</v>
      </c>
      <c r="Y261" s="222" t="s">
        <v>151</v>
      </c>
      <c r="Z261" s="212"/>
      <c r="AA261" s="212"/>
      <c r="AB261" s="212"/>
      <c r="AC261" s="212"/>
      <c r="AD261" s="212"/>
      <c r="AE261" s="212"/>
      <c r="AF261" s="212"/>
      <c r="AG261" s="212" t="s">
        <v>152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19"/>
      <c r="B262" s="220"/>
      <c r="C262" s="253" t="s">
        <v>378</v>
      </c>
      <c r="D262" s="244"/>
      <c r="E262" s="244"/>
      <c r="F262" s="244"/>
      <c r="G262" s="244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184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19"/>
      <c r="B263" s="220"/>
      <c r="C263" s="251" t="s">
        <v>379</v>
      </c>
      <c r="D263" s="223"/>
      <c r="E263" s="224">
        <v>611.6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156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51" t="s">
        <v>380</v>
      </c>
      <c r="D264" s="223"/>
      <c r="E264" s="224">
        <v>47.3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156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2">
      <c r="A265" s="219"/>
      <c r="B265" s="220"/>
      <c r="C265" s="251" t="s">
        <v>381</v>
      </c>
      <c r="D265" s="223"/>
      <c r="E265" s="224"/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156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52"/>
      <c r="D266" s="243"/>
      <c r="E266" s="243"/>
      <c r="F266" s="243"/>
      <c r="G266" s="243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158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22.5" outlineLevel="1" x14ac:dyDescent="0.2">
      <c r="A267" s="235">
        <v>55</v>
      </c>
      <c r="B267" s="236" t="s">
        <v>382</v>
      </c>
      <c r="C267" s="249" t="s">
        <v>383</v>
      </c>
      <c r="D267" s="237" t="s">
        <v>146</v>
      </c>
      <c r="E267" s="238">
        <v>2943.6</v>
      </c>
      <c r="F267" s="239"/>
      <c r="G267" s="240">
        <f>ROUND(E267*F267,2)</f>
        <v>0</v>
      </c>
      <c r="H267" s="239"/>
      <c r="I267" s="240">
        <f>ROUND(E267*H267,2)</f>
        <v>0</v>
      </c>
      <c r="J267" s="239"/>
      <c r="K267" s="240">
        <f>ROUND(E267*J267,2)</f>
        <v>0</v>
      </c>
      <c r="L267" s="240">
        <v>21</v>
      </c>
      <c r="M267" s="240">
        <f>G267*(1+L267/100)</f>
        <v>0</v>
      </c>
      <c r="N267" s="238">
        <v>0</v>
      </c>
      <c r="O267" s="238">
        <f>ROUND(E267*N267,2)</f>
        <v>0</v>
      </c>
      <c r="P267" s="238">
        <v>0</v>
      </c>
      <c r="Q267" s="238">
        <f>ROUND(E267*P267,2)</f>
        <v>0</v>
      </c>
      <c r="R267" s="240" t="s">
        <v>340</v>
      </c>
      <c r="S267" s="240" t="s">
        <v>148</v>
      </c>
      <c r="T267" s="241" t="s">
        <v>149</v>
      </c>
      <c r="U267" s="222">
        <v>0.91459999999999997</v>
      </c>
      <c r="V267" s="222">
        <f>ROUND(E267*U267,2)</f>
        <v>2692.22</v>
      </c>
      <c r="W267" s="222"/>
      <c r="X267" s="222" t="s">
        <v>150</v>
      </c>
      <c r="Y267" s="222" t="s">
        <v>151</v>
      </c>
      <c r="Z267" s="212"/>
      <c r="AA267" s="212"/>
      <c r="AB267" s="212"/>
      <c r="AC267" s="212"/>
      <c r="AD267" s="212"/>
      <c r="AE267" s="212"/>
      <c r="AF267" s="212"/>
      <c r="AG267" s="212" t="s">
        <v>152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53" t="s">
        <v>378</v>
      </c>
      <c r="D268" s="244"/>
      <c r="E268" s="244"/>
      <c r="F268" s="244"/>
      <c r="G268" s="244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184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2">
      <c r="A269" s="219"/>
      <c r="B269" s="220"/>
      <c r="C269" s="251" t="s">
        <v>368</v>
      </c>
      <c r="D269" s="223"/>
      <c r="E269" s="224">
        <v>2332</v>
      </c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22"/>
      <c r="Z269" s="212"/>
      <c r="AA269" s="212"/>
      <c r="AB269" s="212"/>
      <c r="AC269" s="212"/>
      <c r="AD269" s="212"/>
      <c r="AE269" s="212"/>
      <c r="AF269" s="212"/>
      <c r="AG269" s="212" t="s">
        <v>156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51" t="s">
        <v>372</v>
      </c>
      <c r="D270" s="223"/>
      <c r="E270" s="224">
        <v>611.6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156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19"/>
      <c r="B271" s="220"/>
      <c r="C271" s="251" t="s">
        <v>381</v>
      </c>
      <c r="D271" s="223"/>
      <c r="E271" s="224"/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2"/>
      <c r="AA271" s="212"/>
      <c r="AB271" s="212"/>
      <c r="AC271" s="212"/>
      <c r="AD271" s="212"/>
      <c r="AE271" s="212"/>
      <c r="AF271" s="212"/>
      <c r="AG271" s="212" t="s">
        <v>156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52"/>
      <c r="D272" s="243"/>
      <c r="E272" s="243"/>
      <c r="F272" s="243"/>
      <c r="G272" s="243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158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33.75" outlineLevel="1" x14ac:dyDescent="0.2">
      <c r="A273" s="235">
        <v>56</v>
      </c>
      <c r="B273" s="236" t="s">
        <v>384</v>
      </c>
      <c r="C273" s="249" t="s">
        <v>385</v>
      </c>
      <c r="D273" s="237" t="s">
        <v>219</v>
      </c>
      <c r="E273" s="238">
        <v>20</v>
      </c>
      <c r="F273" s="239"/>
      <c r="G273" s="240">
        <f>ROUND(E273*F273,2)</f>
        <v>0</v>
      </c>
      <c r="H273" s="239"/>
      <c r="I273" s="240">
        <f>ROUND(E273*H273,2)</f>
        <v>0</v>
      </c>
      <c r="J273" s="239"/>
      <c r="K273" s="240">
        <f>ROUND(E273*J273,2)</f>
        <v>0</v>
      </c>
      <c r="L273" s="240">
        <v>21</v>
      </c>
      <c r="M273" s="240">
        <f>G273*(1+L273/100)</f>
        <v>0</v>
      </c>
      <c r="N273" s="238">
        <v>1.2099999999999999E-3</v>
      </c>
      <c r="O273" s="238">
        <f>ROUND(E273*N273,2)</f>
        <v>0.02</v>
      </c>
      <c r="P273" s="238">
        <v>0</v>
      </c>
      <c r="Q273" s="238">
        <f>ROUND(E273*P273,2)</f>
        <v>0</v>
      </c>
      <c r="R273" s="240" t="s">
        <v>340</v>
      </c>
      <c r="S273" s="240" t="s">
        <v>148</v>
      </c>
      <c r="T273" s="241" t="s">
        <v>149</v>
      </c>
      <c r="U273" s="222">
        <v>0.252</v>
      </c>
      <c r="V273" s="222">
        <f>ROUND(E273*U273,2)</f>
        <v>5.04</v>
      </c>
      <c r="W273" s="222"/>
      <c r="X273" s="222" t="s">
        <v>150</v>
      </c>
      <c r="Y273" s="222" t="s">
        <v>151</v>
      </c>
      <c r="Z273" s="212"/>
      <c r="AA273" s="212"/>
      <c r="AB273" s="212"/>
      <c r="AC273" s="212"/>
      <c r="AD273" s="212"/>
      <c r="AE273" s="212"/>
      <c r="AF273" s="212"/>
      <c r="AG273" s="212" t="s">
        <v>152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2">
      <c r="A274" s="219"/>
      <c r="B274" s="220"/>
      <c r="C274" s="250" t="s">
        <v>386</v>
      </c>
      <c r="D274" s="242"/>
      <c r="E274" s="242"/>
      <c r="F274" s="242"/>
      <c r="G274" s="24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154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19"/>
      <c r="B275" s="220"/>
      <c r="C275" s="256" t="s">
        <v>387</v>
      </c>
      <c r="D275" s="246"/>
      <c r="E275" s="246"/>
      <c r="F275" s="246"/>
      <c r="G275" s="246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184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51" t="s">
        <v>388</v>
      </c>
      <c r="D276" s="223"/>
      <c r="E276" s="224">
        <v>20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156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19"/>
      <c r="B277" s="220"/>
      <c r="C277" s="251" t="s">
        <v>389</v>
      </c>
      <c r="D277" s="223"/>
      <c r="E277" s="224"/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156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52"/>
      <c r="D278" s="243"/>
      <c r="E278" s="243"/>
      <c r="F278" s="243"/>
      <c r="G278" s="243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158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ht="33.75" outlineLevel="1" x14ac:dyDescent="0.2">
      <c r="A279" s="235">
        <v>57</v>
      </c>
      <c r="B279" s="236" t="s">
        <v>390</v>
      </c>
      <c r="C279" s="249" t="s">
        <v>391</v>
      </c>
      <c r="D279" s="237" t="s">
        <v>219</v>
      </c>
      <c r="E279" s="238">
        <v>445</v>
      </c>
      <c r="F279" s="239"/>
      <c r="G279" s="240">
        <f>ROUND(E279*F279,2)</f>
        <v>0</v>
      </c>
      <c r="H279" s="239"/>
      <c r="I279" s="240">
        <f>ROUND(E279*H279,2)</f>
        <v>0</v>
      </c>
      <c r="J279" s="239"/>
      <c r="K279" s="240">
        <f>ROUND(E279*J279,2)</f>
        <v>0</v>
      </c>
      <c r="L279" s="240">
        <v>21</v>
      </c>
      <c r="M279" s="240">
        <f>G279*(1+L279/100)</f>
        <v>0</v>
      </c>
      <c r="N279" s="238">
        <v>7.6000000000000004E-4</v>
      </c>
      <c r="O279" s="238">
        <f>ROUND(E279*N279,2)</f>
        <v>0.34</v>
      </c>
      <c r="P279" s="238">
        <v>0</v>
      </c>
      <c r="Q279" s="238">
        <f>ROUND(E279*P279,2)</f>
        <v>0</v>
      </c>
      <c r="R279" s="240" t="s">
        <v>340</v>
      </c>
      <c r="S279" s="240" t="s">
        <v>148</v>
      </c>
      <c r="T279" s="241" t="s">
        <v>149</v>
      </c>
      <c r="U279" s="222">
        <v>0.189</v>
      </c>
      <c r="V279" s="222">
        <f>ROUND(E279*U279,2)</f>
        <v>84.11</v>
      </c>
      <c r="W279" s="222"/>
      <c r="X279" s="222" t="s">
        <v>150</v>
      </c>
      <c r="Y279" s="222" t="s">
        <v>151</v>
      </c>
      <c r="Z279" s="212"/>
      <c r="AA279" s="212"/>
      <c r="AB279" s="212"/>
      <c r="AC279" s="212"/>
      <c r="AD279" s="212"/>
      <c r="AE279" s="212"/>
      <c r="AF279" s="212"/>
      <c r="AG279" s="212" t="s">
        <v>152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50" t="s">
        <v>386</v>
      </c>
      <c r="D280" s="242"/>
      <c r="E280" s="242"/>
      <c r="F280" s="242"/>
      <c r="G280" s="24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154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2">
      <c r="A281" s="219"/>
      <c r="B281" s="220"/>
      <c r="C281" s="256" t="s">
        <v>392</v>
      </c>
      <c r="D281" s="246"/>
      <c r="E281" s="246"/>
      <c r="F281" s="246"/>
      <c r="G281" s="246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184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2">
      <c r="A282" s="219"/>
      <c r="B282" s="220"/>
      <c r="C282" s="251" t="s">
        <v>393</v>
      </c>
      <c r="D282" s="223"/>
      <c r="E282" s="224">
        <v>445</v>
      </c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156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51" t="s">
        <v>389</v>
      </c>
      <c r="D283" s="223"/>
      <c r="E283" s="224"/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156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">
      <c r="A284" s="219"/>
      <c r="B284" s="220"/>
      <c r="C284" s="252"/>
      <c r="D284" s="243"/>
      <c r="E284" s="243"/>
      <c r="F284" s="243"/>
      <c r="G284" s="243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158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ht="33.75" outlineLevel="1" x14ac:dyDescent="0.2">
      <c r="A285" s="235">
        <v>58</v>
      </c>
      <c r="B285" s="236" t="s">
        <v>394</v>
      </c>
      <c r="C285" s="249" t="s">
        <v>395</v>
      </c>
      <c r="D285" s="237" t="s">
        <v>219</v>
      </c>
      <c r="E285" s="238">
        <v>310</v>
      </c>
      <c r="F285" s="239"/>
      <c r="G285" s="240">
        <f>ROUND(E285*F285,2)</f>
        <v>0</v>
      </c>
      <c r="H285" s="239"/>
      <c r="I285" s="240">
        <f>ROUND(E285*H285,2)</f>
        <v>0</v>
      </c>
      <c r="J285" s="239"/>
      <c r="K285" s="240">
        <f>ROUND(E285*J285,2)</f>
        <v>0</v>
      </c>
      <c r="L285" s="240">
        <v>21</v>
      </c>
      <c r="M285" s="240">
        <f>G285*(1+L285/100)</f>
        <v>0</v>
      </c>
      <c r="N285" s="238">
        <v>7.6000000000000004E-4</v>
      </c>
      <c r="O285" s="238">
        <f>ROUND(E285*N285,2)</f>
        <v>0.24</v>
      </c>
      <c r="P285" s="238">
        <v>0</v>
      </c>
      <c r="Q285" s="238">
        <f>ROUND(E285*P285,2)</f>
        <v>0</v>
      </c>
      <c r="R285" s="240" t="s">
        <v>340</v>
      </c>
      <c r="S285" s="240" t="s">
        <v>148</v>
      </c>
      <c r="T285" s="241" t="s">
        <v>149</v>
      </c>
      <c r="U285" s="222">
        <v>0.189</v>
      </c>
      <c r="V285" s="222">
        <f>ROUND(E285*U285,2)</f>
        <v>58.59</v>
      </c>
      <c r="W285" s="222"/>
      <c r="X285" s="222" t="s">
        <v>150</v>
      </c>
      <c r="Y285" s="222" t="s">
        <v>151</v>
      </c>
      <c r="Z285" s="212"/>
      <c r="AA285" s="212"/>
      <c r="AB285" s="212"/>
      <c r="AC285" s="212"/>
      <c r="AD285" s="212"/>
      <c r="AE285" s="212"/>
      <c r="AF285" s="212"/>
      <c r="AG285" s="212" t="s">
        <v>152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2">
      <c r="A286" s="219"/>
      <c r="B286" s="220"/>
      <c r="C286" s="250" t="s">
        <v>386</v>
      </c>
      <c r="D286" s="242"/>
      <c r="E286" s="242"/>
      <c r="F286" s="242"/>
      <c r="G286" s="24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154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2">
      <c r="A287" s="219"/>
      <c r="B287" s="220"/>
      <c r="C287" s="256" t="s">
        <v>392</v>
      </c>
      <c r="D287" s="246"/>
      <c r="E287" s="246"/>
      <c r="F287" s="246"/>
      <c r="G287" s="246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184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51" t="s">
        <v>396</v>
      </c>
      <c r="D288" s="223"/>
      <c r="E288" s="224">
        <v>310</v>
      </c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156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51" t="s">
        <v>389</v>
      </c>
      <c r="D289" s="223"/>
      <c r="E289" s="224"/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156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">
      <c r="A290" s="219"/>
      <c r="B290" s="220"/>
      <c r="C290" s="252"/>
      <c r="D290" s="243"/>
      <c r="E290" s="243"/>
      <c r="F290" s="243"/>
      <c r="G290" s="243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158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22.5" outlineLevel="1" x14ac:dyDescent="0.2">
      <c r="A291" s="235">
        <v>59</v>
      </c>
      <c r="B291" s="236" t="s">
        <v>397</v>
      </c>
      <c r="C291" s="249" t="s">
        <v>398</v>
      </c>
      <c r="D291" s="237" t="s">
        <v>146</v>
      </c>
      <c r="E291" s="238">
        <v>3763.248</v>
      </c>
      <c r="F291" s="239"/>
      <c r="G291" s="240">
        <f>ROUND(E291*F291,2)</f>
        <v>0</v>
      </c>
      <c r="H291" s="239"/>
      <c r="I291" s="240">
        <f>ROUND(E291*H291,2)</f>
        <v>0</v>
      </c>
      <c r="J291" s="239"/>
      <c r="K291" s="240">
        <f>ROUND(E291*J291,2)</f>
        <v>0</v>
      </c>
      <c r="L291" s="240">
        <v>21</v>
      </c>
      <c r="M291" s="240">
        <f>G291*(1+L291/100)</f>
        <v>0</v>
      </c>
      <c r="N291" s="238">
        <v>3.2000000000000003E-4</v>
      </c>
      <c r="O291" s="238">
        <f>ROUND(E291*N291,2)</f>
        <v>1.2</v>
      </c>
      <c r="P291" s="238">
        <v>0</v>
      </c>
      <c r="Q291" s="238">
        <f>ROUND(E291*P291,2)</f>
        <v>0</v>
      </c>
      <c r="R291" s="240" t="s">
        <v>340</v>
      </c>
      <c r="S291" s="240" t="s">
        <v>148</v>
      </c>
      <c r="T291" s="241" t="s">
        <v>149</v>
      </c>
      <c r="U291" s="222">
        <v>0.1</v>
      </c>
      <c r="V291" s="222">
        <f>ROUND(E291*U291,2)</f>
        <v>376.32</v>
      </c>
      <c r="W291" s="222"/>
      <c r="X291" s="222" t="s">
        <v>150</v>
      </c>
      <c r="Y291" s="222" t="s">
        <v>151</v>
      </c>
      <c r="Z291" s="212"/>
      <c r="AA291" s="212"/>
      <c r="AB291" s="212"/>
      <c r="AC291" s="212"/>
      <c r="AD291" s="212"/>
      <c r="AE291" s="212"/>
      <c r="AF291" s="212"/>
      <c r="AG291" s="212" t="s">
        <v>152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2">
      <c r="A292" s="219"/>
      <c r="B292" s="220"/>
      <c r="C292" s="251" t="s">
        <v>368</v>
      </c>
      <c r="D292" s="223"/>
      <c r="E292" s="224">
        <v>2332</v>
      </c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156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51" t="s">
        <v>372</v>
      </c>
      <c r="D293" s="223"/>
      <c r="E293" s="224">
        <v>611.6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156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19"/>
      <c r="B294" s="220"/>
      <c r="C294" s="251" t="s">
        <v>379</v>
      </c>
      <c r="D294" s="223"/>
      <c r="E294" s="224">
        <v>611.6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156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2">
      <c r="A295" s="219"/>
      <c r="B295" s="220"/>
      <c r="C295" s="251" t="s">
        <v>380</v>
      </c>
      <c r="D295" s="223"/>
      <c r="E295" s="224">
        <v>47.3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22"/>
      <c r="Z295" s="212"/>
      <c r="AA295" s="212"/>
      <c r="AB295" s="212"/>
      <c r="AC295" s="212"/>
      <c r="AD295" s="212"/>
      <c r="AE295" s="212"/>
      <c r="AF295" s="212"/>
      <c r="AG295" s="212" t="s">
        <v>156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19"/>
      <c r="B296" s="220"/>
      <c r="C296" s="251" t="s">
        <v>399</v>
      </c>
      <c r="D296" s="223"/>
      <c r="E296" s="224">
        <v>152.11000000000001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156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">
      <c r="A297" s="219"/>
      <c r="B297" s="220"/>
      <c r="C297" s="251" t="s">
        <v>400</v>
      </c>
      <c r="D297" s="223"/>
      <c r="E297" s="224"/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22"/>
      <c r="Z297" s="212"/>
      <c r="AA297" s="212"/>
      <c r="AB297" s="212"/>
      <c r="AC297" s="212"/>
      <c r="AD297" s="212"/>
      <c r="AE297" s="212"/>
      <c r="AF297" s="212"/>
      <c r="AG297" s="212" t="s">
        <v>156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">
      <c r="A298" s="219"/>
      <c r="B298" s="220"/>
      <c r="C298" s="251" t="s">
        <v>375</v>
      </c>
      <c r="D298" s="223"/>
      <c r="E298" s="224">
        <v>8.64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156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2">
      <c r="A299" s="219"/>
      <c r="B299" s="220"/>
      <c r="C299" s="251" t="s">
        <v>307</v>
      </c>
      <c r="D299" s="223"/>
      <c r="E299" s="224"/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156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">
      <c r="A300" s="219"/>
      <c r="B300" s="220"/>
      <c r="C300" s="252"/>
      <c r="D300" s="243"/>
      <c r="E300" s="243"/>
      <c r="F300" s="243"/>
      <c r="G300" s="243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158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ht="22.5" outlineLevel="1" x14ac:dyDescent="0.2">
      <c r="A301" s="235">
        <v>60</v>
      </c>
      <c r="B301" s="236" t="s">
        <v>401</v>
      </c>
      <c r="C301" s="249" t="s">
        <v>402</v>
      </c>
      <c r="D301" s="237" t="s">
        <v>146</v>
      </c>
      <c r="E301" s="238">
        <v>2120</v>
      </c>
      <c r="F301" s="239"/>
      <c r="G301" s="240">
        <f>ROUND(E301*F301,2)</f>
        <v>0</v>
      </c>
      <c r="H301" s="239"/>
      <c r="I301" s="240">
        <f>ROUND(E301*H301,2)</f>
        <v>0</v>
      </c>
      <c r="J301" s="239"/>
      <c r="K301" s="240">
        <f>ROUND(E301*J301,2)</f>
        <v>0</v>
      </c>
      <c r="L301" s="240">
        <v>21</v>
      </c>
      <c r="M301" s="240">
        <f>G301*(1+L301/100)</f>
        <v>0</v>
      </c>
      <c r="N301" s="238">
        <v>4.0000000000000003E-5</v>
      </c>
      <c r="O301" s="238">
        <f>ROUND(E301*N301,2)</f>
        <v>0.08</v>
      </c>
      <c r="P301" s="238">
        <v>0</v>
      </c>
      <c r="Q301" s="238">
        <f>ROUND(E301*P301,2)</f>
        <v>0</v>
      </c>
      <c r="R301" s="240" t="s">
        <v>340</v>
      </c>
      <c r="S301" s="240" t="s">
        <v>148</v>
      </c>
      <c r="T301" s="241" t="s">
        <v>149</v>
      </c>
      <c r="U301" s="222">
        <v>0.14000000000000001</v>
      </c>
      <c r="V301" s="222">
        <f>ROUND(E301*U301,2)</f>
        <v>296.8</v>
      </c>
      <c r="W301" s="222"/>
      <c r="X301" s="222" t="s">
        <v>150</v>
      </c>
      <c r="Y301" s="222" t="s">
        <v>151</v>
      </c>
      <c r="Z301" s="212"/>
      <c r="AA301" s="212"/>
      <c r="AB301" s="212"/>
      <c r="AC301" s="212"/>
      <c r="AD301" s="212"/>
      <c r="AE301" s="212"/>
      <c r="AF301" s="212"/>
      <c r="AG301" s="212" t="s">
        <v>152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51" t="s">
        <v>347</v>
      </c>
      <c r="D302" s="223"/>
      <c r="E302" s="224">
        <v>2120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156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51" t="s">
        <v>403</v>
      </c>
      <c r="D303" s="223"/>
      <c r="E303" s="224"/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156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">
      <c r="A304" s="219"/>
      <c r="B304" s="220"/>
      <c r="C304" s="252"/>
      <c r="D304" s="243"/>
      <c r="E304" s="243"/>
      <c r="F304" s="243"/>
      <c r="G304" s="243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22"/>
      <c r="Z304" s="212"/>
      <c r="AA304" s="212"/>
      <c r="AB304" s="212"/>
      <c r="AC304" s="212"/>
      <c r="AD304" s="212"/>
      <c r="AE304" s="212"/>
      <c r="AF304" s="212"/>
      <c r="AG304" s="212" t="s">
        <v>158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ht="22.5" outlineLevel="1" x14ac:dyDescent="0.2">
      <c r="A305" s="235">
        <v>61</v>
      </c>
      <c r="B305" s="236" t="s">
        <v>404</v>
      </c>
      <c r="C305" s="249" t="s">
        <v>405</v>
      </c>
      <c r="D305" s="237" t="s">
        <v>146</v>
      </c>
      <c r="E305" s="238">
        <v>60.843200000000003</v>
      </c>
      <c r="F305" s="239"/>
      <c r="G305" s="240">
        <f>ROUND(E305*F305,2)</f>
        <v>0</v>
      </c>
      <c r="H305" s="239"/>
      <c r="I305" s="240">
        <f>ROUND(E305*H305,2)</f>
        <v>0</v>
      </c>
      <c r="J305" s="239"/>
      <c r="K305" s="240">
        <f>ROUND(E305*J305,2)</f>
        <v>0</v>
      </c>
      <c r="L305" s="240">
        <v>21</v>
      </c>
      <c r="M305" s="240">
        <f>G305*(1+L305/100)</f>
        <v>0</v>
      </c>
      <c r="N305" s="238">
        <v>4.2000000000000002E-4</v>
      </c>
      <c r="O305" s="238">
        <f>ROUND(E305*N305,2)</f>
        <v>0.03</v>
      </c>
      <c r="P305" s="238">
        <v>0</v>
      </c>
      <c r="Q305" s="238">
        <f>ROUND(E305*P305,2)</f>
        <v>0</v>
      </c>
      <c r="R305" s="240" t="s">
        <v>340</v>
      </c>
      <c r="S305" s="240" t="s">
        <v>148</v>
      </c>
      <c r="T305" s="241" t="s">
        <v>149</v>
      </c>
      <c r="U305" s="222">
        <v>0.28999999999999998</v>
      </c>
      <c r="V305" s="222">
        <f>ROUND(E305*U305,2)</f>
        <v>17.64</v>
      </c>
      <c r="W305" s="222"/>
      <c r="X305" s="222" t="s">
        <v>150</v>
      </c>
      <c r="Y305" s="222" t="s">
        <v>151</v>
      </c>
      <c r="Z305" s="212"/>
      <c r="AA305" s="212"/>
      <c r="AB305" s="212"/>
      <c r="AC305" s="212"/>
      <c r="AD305" s="212"/>
      <c r="AE305" s="212"/>
      <c r="AF305" s="212"/>
      <c r="AG305" s="212" t="s">
        <v>152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50" t="s">
        <v>406</v>
      </c>
      <c r="D306" s="242"/>
      <c r="E306" s="242"/>
      <c r="F306" s="242"/>
      <c r="G306" s="24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154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2" x14ac:dyDescent="0.2">
      <c r="A307" s="219"/>
      <c r="B307" s="220"/>
      <c r="C307" s="251" t="s">
        <v>407</v>
      </c>
      <c r="D307" s="223"/>
      <c r="E307" s="224">
        <v>60.84</v>
      </c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22"/>
      <c r="Z307" s="212"/>
      <c r="AA307" s="212"/>
      <c r="AB307" s="212"/>
      <c r="AC307" s="212"/>
      <c r="AD307" s="212"/>
      <c r="AE307" s="212"/>
      <c r="AF307" s="212"/>
      <c r="AG307" s="212" t="s">
        <v>156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19"/>
      <c r="B308" s="220"/>
      <c r="C308" s="251" t="s">
        <v>400</v>
      </c>
      <c r="D308" s="223"/>
      <c r="E308" s="224"/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156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2" x14ac:dyDescent="0.2">
      <c r="A309" s="219"/>
      <c r="B309" s="220"/>
      <c r="C309" s="252"/>
      <c r="D309" s="243"/>
      <c r="E309" s="243"/>
      <c r="F309" s="243"/>
      <c r="G309" s="243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158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ht="45" outlineLevel="1" x14ac:dyDescent="0.2">
      <c r="A310" s="235">
        <v>62</v>
      </c>
      <c r="B310" s="236" t="s">
        <v>408</v>
      </c>
      <c r="C310" s="249" t="s">
        <v>409</v>
      </c>
      <c r="D310" s="237" t="s">
        <v>146</v>
      </c>
      <c r="E310" s="238">
        <v>60.843200000000003</v>
      </c>
      <c r="F310" s="239"/>
      <c r="G310" s="240">
        <f>ROUND(E310*F310,2)</f>
        <v>0</v>
      </c>
      <c r="H310" s="239"/>
      <c r="I310" s="240">
        <f>ROUND(E310*H310,2)</f>
        <v>0</v>
      </c>
      <c r="J310" s="239"/>
      <c r="K310" s="240">
        <f>ROUND(E310*J310,2)</f>
        <v>0</v>
      </c>
      <c r="L310" s="240">
        <v>21</v>
      </c>
      <c r="M310" s="240">
        <f>G310*(1+L310/100)</f>
        <v>0</v>
      </c>
      <c r="N310" s="238">
        <v>4.0299999999999997E-3</v>
      </c>
      <c r="O310" s="238">
        <f>ROUND(E310*N310,2)</f>
        <v>0.25</v>
      </c>
      <c r="P310" s="238">
        <v>0</v>
      </c>
      <c r="Q310" s="238">
        <f>ROUND(E310*P310,2)</f>
        <v>0</v>
      </c>
      <c r="R310" s="240" t="s">
        <v>340</v>
      </c>
      <c r="S310" s="240" t="s">
        <v>148</v>
      </c>
      <c r="T310" s="241" t="s">
        <v>149</v>
      </c>
      <c r="U310" s="222">
        <v>0.28999999999999998</v>
      </c>
      <c r="V310" s="222">
        <f>ROUND(E310*U310,2)</f>
        <v>17.64</v>
      </c>
      <c r="W310" s="222"/>
      <c r="X310" s="222" t="s">
        <v>150</v>
      </c>
      <c r="Y310" s="222" t="s">
        <v>151</v>
      </c>
      <c r="Z310" s="212"/>
      <c r="AA310" s="212"/>
      <c r="AB310" s="212"/>
      <c r="AC310" s="212"/>
      <c r="AD310" s="212"/>
      <c r="AE310" s="212"/>
      <c r="AF310" s="212"/>
      <c r="AG310" s="212" t="s">
        <v>152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19"/>
      <c r="B311" s="220"/>
      <c r="C311" s="251" t="s">
        <v>410</v>
      </c>
      <c r="D311" s="223"/>
      <c r="E311" s="224">
        <v>60.84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156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51" t="s">
        <v>400</v>
      </c>
      <c r="D312" s="223"/>
      <c r="E312" s="224"/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156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2" x14ac:dyDescent="0.2">
      <c r="A313" s="219"/>
      <c r="B313" s="220"/>
      <c r="C313" s="252"/>
      <c r="D313" s="243"/>
      <c r="E313" s="243"/>
      <c r="F313" s="243"/>
      <c r="G313" s="243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22"/>
      <c r="Z313" s="212"/>
      <c r="AA313" s="212"/>
      <c r="AB313" s="212"/>
      <c r="AC313" s="212"/>
      <c r="AD313" s="212"/>
      <c r="AE313" s="212"/>
      <c r="AF313" s="212"/>
      <c r="AG313" s="212" t="s">
        <v>158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ht="22.5" outlineLevel="1" x14ac:dyDescent="0.2">
      <c r="A314" s="235">
        <v>63</v>
      </c>
      <c r="B314" s="236" t="s">
        <v>411</v>
      </c>
      <c r="C314" s="249" t="s">
        <v>412</v>
      </c>
      <c r="D314" s="237" t="s">
        <v>146</v>
      </c>
      <c r="E314" s="238">
        <v>152.108</v>
      </c>
      <c r="F314" s="239"/>
      <c r="G314" s="240">
        <f>ROUND(E314*F314,2)</f>
        <v>0</v>
      </c>
      <c r="H314" s="239"/>
      <c r="I314" s="240">
        <f>ROUND(E314*H314,2)</f>
        <v>0</v>
      </c>
      <c r="J314" s="239"/>
      <c r="K314" s="240">
        <f>ROUND(E314*J314,2)</f>
        <v>0</v>
      </c>
      <c r="L314" s="240">
        <v>21</v>
      </c>
      <c r="M314" s="240">
        <f>G314*(1+L314/100)</f>
        <v>0</v>
      </c>
      <c r="N314" s="238">
        <v>3.0000000000000001E-5</v>
      </c>
      <c r="O314" s="238">
        <f>ROUND(E314*N314,2)</f>
        <v>0</v>
      </c>
      <c r="P314" s="238">
        <v>0</v>
      </c>
      <c r="Q314" s="238">
        <f>ROUND(E314*P314,2)</f>
        <v>0</v>
      </c>
      <c r="R314" s="240" t="s">
        <v>340</v>
      </c>
      <c r="S314" s="240" t="s">
        <v>148</v>
      </c>
      <c r="T314" s="241" t="s">
        <v>149</v>
      </c>
      <c r="U314" s="222">
        <v>0.34</v>
      </c>
      <c r="V314" s="222">
        <f>ROUND(E314*U314,2)</f>
        <v>51.72</v>
      </c>
      <c r="W314" s="222"/>
      <c r="X314" s="222" t="s">
        <v>150</v>
      </c>
      <c r="Y314" s="222" t="s">
        <v>151</v>
      </c>
      <c r="Z314" s="212"/>
      <c r="AA314" s="212"/>
      <c r="AB314" s="212"/>
      <c r="AC314" s="212"/>
      <c r="AD314" s="212"/>
      <c r="AE314" s="212"/>
      <c r="AF314" s="212"/>
      <c r="AG314" s="212" t="s">
        <v>152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">
      <c r="A315" s="219"/>
      <c r="B315" s="220"/>
      <c r="C315" s="250" t="s">
        <v>406</v>
      </c>
      <c r="D315" s="242"/>
      <c r="E315" s="242"/>
      <c r="F315" s="242"/>
      <c r="G315" s="24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154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">
      <c r="A316" s="219"/>
      <c r="B316" s="220"/>
      <c r="C316" s="251" t="s">
        <v>399</v>
      </c>
      <c r="D316" s="223"/>
      <c r="E316" s="224">
        <v>152.11000000000001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156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">
      <c r="A317" s="219"/>
      <c r="B317" s="220"/>
      <c r="C317" s="251" t="s">
        <v>400</v>
      </c>
      <c r="D317" s="223"/>
      <c r="E317" s="224"/>
      <c r="F317" s="222"/>
      <c r="G317" s="222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22"/>
      <c r="Z317" s="212"/>
      <c r="AA317" s="212"/>
      <c r="AB317" s="212"/>
      <c r="AC317" s="212"/>
      <c r="AD317" s="212"/>
      <c r="AE317" s="212"/>
      <c r="AF317" s="212"/>
      <c r="AG317" s="212" t="s">
        <v>156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52"/>
      <c r="D318" s="243"/>
      <c r="E318" s="243"/>
      <c r="F318" s="243"/>
      <c r="G318" s="243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158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35">
        <v>64</v>
      </c>
      <c r="B319" s="236" t="s">
        <v>413</v>
      </c>
      <c r="C319" s="249" t="s">
        <v>414</v>
      </c>
      <c r="D319" s="237" t="s">
        <v>219</v>
      </c>
      <c r="E319" s="238">
        <v>1390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38">
        <v>0</v>
      </c>
      <c r="O319" s="238">
        <f>ROUND(E319*N319,2)</f>
        <v>0</v>
      </c>
      <c r="P319" s="238">
        <v>0</v>
      </c>
      <c r="Q319" s="238">
        <f>ROUND(E319*P319,2)</f>
        <v>0</v>
      </c>
      <c r="R319" s="240"/>
      <c r="S319" s="240" t="s">
        <v>189</v>
      </c>
      <c r="T319" s="241" t="s">
        <v>320</v>
      </c>
      <c r="U319" s="222">
        <v>0.02</v>
      </c>
      <c r="V319" s="222">
        <f>ROUND(E319*U319,2)</f>
        <v>27.8</v>
      </c>
      <c r="W319" s="222"/>
      <c r="X319" s="222" t="s">
        <v>150</v>
      </c>
      <c r="Y319" s="222" t="s">
        <v>151</v>
      </c>
      <c r="Z319" s="212"/>
      <c r="AA319" s="212"/>
      <c r="AB319" s="212"/>
      <c r="AC319" s="212"/>
      <c r="AD319" s="212"/>
      <c r="AE319" s="212"/>
      <c r="AF319" s="212"/>
      <c r="AG319" s="212" t="s">
        <v>152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51" t="s">
        <v>415</v>
      </c>
      <c r="D320" s="223"/>
      <c r="E320" s="224">
        <v>1390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156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51" t="s">
        <v>416</v>
      </c>
      <c r="D321" s="223"/>
      <c r="E321" s="224"/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22"/>
      <c r="Z321" s="212"/>
      <c r="AA321" s="212"/>
      <c r="AB321" s="212"/>
      <c r="AC321" s="212"/>
      <c r="AD321" s="212"/>
      <c r="AE321" s="212"/>
      <c r="AF321" s="212"/>
      <c r="AG321" s="212" t="s">
        <v>156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52"/>
      <c r="D322" s="243"/>
      <c r="E322" s="243"/>
      <c r="F322" s="243"/>
      <c r="G322" s="243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158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35">
        <v>65</v>
      </c>
      <c r="B323" s="236" t="s">
        <v>417</v>
      </c>
      <c r="C323" s="249" t="s">
        <v>418</v>
      </c>
      <c r="D323" s="237" t="s">
        <v>219</v>
      </c>
      <c r="E323" s="238">
        <v>625</v>
      </c>
      <c r="F323" s="239"/>
      <c r="G323" s="240">
        <f>ROUND(E323*F323,2)</f>
        <v>0</v>
      </c>
      <c r="H323" s="239"/>
      <c r="I323" s="240">
        <f>ROUND(E323*H323,2)</f>
        <v>0</v>
      </c>
      <c r="J323" s="239"/>
      <c r="K323" s="240">
        <f>ROUND(E323*J323,2)</f>
        <v>0</v>
      </c>
      <c r="L323" s="240">
        <v>21</v>
      </c>
      <c r="M323" s="240">
        <f>G323*(1+L323/100)</f>
        <v>0</v>
      </c>
      <c r="N323" s="238">
        <v>1.8400000000000001E-3</v>
      </c>
      <c r="O323" s="238">
        <f>ROUND(E323*N323,2)</f>
        <v>1.1499999999999999</v>
      </c>
      <c r="P323" s="238">
        <v>0</v>
      </c>
      <c r="Q323" s="238">
        <f>ROUND(E323*P323,2)</f>
        <v>0</v>
      </c>
      <c r="R323" s="240"/>
      <c r="S323" s="240" t="s">
        <v>189</v>
      </c>
      <c r="T323" s="241" t="s">
        <v>320</v>
      </c>
      <c r="U323" s="222">
        <v>0.25</v>
      </c>
      <c r="V323" s="222">
        <f>ROUND(E323*U323,2)</f>
        <v>156.25</v>
      </c>
      <c r="W323" s="222"/>
      <c r="X323" s="222" t="s">
        <v>150</v>
      </c>
      <c r="Y323" s="222" t="s">
        <v>151</v>
      </c>
      <c r="Z323" s="212"/>
      <c r="AA323" s="212"/>
      <c r="AB323" s="212"/>
      <c r="AC323" s="212"/>
      <c r="AD323" s="212"/>
      <c r="AE323" s="212"/>
      <c r="AF323" s="212"/>
      <c r="AG323" s="212" t="s">
        <v>152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19"/>
      <c r="B324" s="220"/>
      <c r="C324" s="253" t="s">
        <v>419</v>
      </c>
      <c r="D324" s="244"/>
      <c r="E324" s="244"/>
      <c r="F324" s="244"/>
      <c r="G324" s="244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184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2" x14ac:dyDescent="0.2">
      <c r="A325" s="219"/>
      <c r="B325" s="220"/>
      <c r="C325" s="251" t="s">
        <v>420</v>
      </c>
      <c r="D325" s="223"/>
      <c r="E325" s="224">
        <v>625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156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19"/>
      <c r="B326" s="220"/>
      <c r="C326" s="251" t="s">
        <v>389</v>
      </c>
      <c r="D326" s="223"/>
      <c r="E326" s="224"/>
      <c r="F326" s="222"/>
      <c r="G326" s="222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22"/>
      <c r="Z326" s="212"/>
      <c r="AA326" s="212"/>
      <c r="AB326" s="212"/>
      <c r="AC326" s="212"/>
      <c r="AD326" s="212"/>
      <c r="AE326" s="212"/>
      <c r="AF326" s="212"/>
      <c r="AG326" s="212" t="s">
        <v>156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">
      <c r="A327" s="219"/>
      <c r="B327" s="220"/>
      <c r="C327" s="252"/>
      <c r="D327" s="243"/>
      <c r="E327" s="243"/>
      <c r="F327" s="243"/>
      <c r="G327" s="243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158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35">
        <v>66</v>
      </c>
      <c r="B328" s="236" t="s">
        <v>421</v>
      </c>
      <c r="C328" s="249" t="s">
        <v>422</v>
      </c>
      <c r="D328" s="237" t="s">
        <v>219</v>
      </c>
      <c r="E328" s="238">
        <v>200</v>
      </c>
      <c r="F328" s="239"/>
      <c r="G328" s="240">
        <f>ROUND(E328*F328,2)</f>
        <v>0</v>
      </c>
      <c r="H328" s="239"/>
      <c r="I328" s="240">
        <f>ROUND(E328*H328,2)</f>
        <v>0</v>
      </c>
      <c r="J328" s="239"/>
      <c r="K328" s="240">
        <f>ROUND(E328*J328,2)</f>
        <v>0</v>
      </c>
      <c r="L328" s="240">
        <v>21</v>
      </c>
      <c r="M328" s="240">
        <f>G328*(1+L328/100)</f>
        <v>0</v>
      </c>
      <c r="N328" s="238">
        <v>1.8400000000000001E-3</v>
      </c>
      <c r="O328" s="238">
        <f>ROUND(E328*N328,2)</f>
        <v>0.37</v>
      </c>
      <c r="P328" s="238">
        <v>0</v>
      </c>
      <c r="Q328" s="238">
        <f>ROUND(E328*P328,2)</f>
        <v>0</v>
      </c>
      <c r="R328" s="240"/>
      <c r="S328" s="240" t="s">
        <v>189</v>
      </c>
      <c r="T328" s="241" t="s">
        <v>320</v>
      </c>
      <c r="U328" s="222">
        <v>0.25</v>
      </c>
      <c r="V328" s="222">
        <f>ROUND(E328*U328,2)</f>
        <v>50</v>
      </c>
      <c r="W328" s="222"/>
      <c r="X328" s="222" t="s">
        <v>150</v>
      </c>
      <c r="Y328" s="222" t="s">
        <v>151</v>
      </c>
      <c r="Z328" s="212"/>
      <c r="AA328" s="212"/>
      <c r="AB328" s="212"/>
      <c r="AC328" s="212"/>
      <c r="AD328" s="212"/>
      <c r="AE328" s="212"/>
      <c r="AF328" s="212"/>
      <c r="AG328" s="212" t="s">
        <v>152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2" x14ac:dyDescent="0.2">
      <c r="A329" s="219"/>
      <c r="B329" s="220"/>
      <c r="C329" s="253" t="s">
        <v>419</v>
      </c>
      <c r="D329" s="244"/>
      <c r="E329" s="244"/>
      <c r="F329" s="244"/>
      <c r="G329" s="244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22"/>
      <c r="Z329" s="212"/>
      <c r="AA329" s="212"/>
      <c r="AB329" s="212"/>
      <c r="AC329" s="212"/>
      <c r="AD329" s="212"/>
      <c r="AE329" s="212"/>
      <c r="AF329" s="212"/>
      <c r="AG329" s="212" t="s">
        <v>184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2">
      <c r="A330" s="219"/>
      <c r="B330" s="220"/>
      <c r="C330" s="251" t="s">
        <v>423</v>
      </c>
      <c r="D330" s="223"/>
      <c r="E330" s="224">
        <v>200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22"/>
      <c r="Z330" s="212"/>
      <c r="AA330" s="212"/>
      <c r="AB330" s="212"/>
      <c r="AC330" s="212"/>
      <c r="AD330" s="212"/>
      <c r="AE330" s="212"/>
      <c r="AF330" s="212"/>
      <c r="AG330" s="212" t="s">
        <v>156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51" t="s">
        <v>389</v>
      </c>
      <c r="D331" s="223"/>
      <c r="E331" s="224"/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156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2" x14ac:dyDescent="0.2">
      <c r="A332" s="219"/>
      <c r="B332" s="220"/>
      <c r="C332" s="252"/>
      <c r="D332" s="243"/>
      <c r="E332" s="243"/>
      <c r="F332" s="243"/>
      <c r="G332" s="243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158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35">
        <v>67</v>
      </c>
      <c r="B333" s="236" t="s">
        <v>424</v>
      </c>
      <c r="C333" s="249" t="s">
        <v>425</v>
      </c>
      <c r="D333" s="237" t="s">
        <v>219</v>
      </c>
      <c r="E333" s="238">
        <v>151</v>
      </c>
      <c r="F333" s="239"/>
      <c r="G333" s="240">
        <f>ROUND(E333*F333,2)</f>
        <v>0</v>
      </c>
      <c r="H333" s="239"/>
      <c r="I333" s="240">
        <f>ROUND(E333*H333,2)</f>
        <v>0</v>
      </c>
      <c r="J333" s="239"/>
      <c r="K333" s="240">
        <f>ROUND(E333*J333,2)</f>
        <v>0</v>
      </c>
      <c r="L333" s="240">
        <v>21</v>
      </c>
      <c r="M333" s="240">
        <f>G333*(1+L333/100)</f>
        <v>0</v>
      </c>
      <c r="N333" s="238">
        <v>5.8E-4</v>
      </c>
      <c r="O333" s="238">
        <f>ROUND(E333*N333,2)</f>
        <v>0.09</v>
      </c>
      <c r="P333" s="238">
        <v>0</v>
      </c>
      <c r="Q333" s="238">
        <f>ROUND(E333*P333,2)</f>
        <v>0</v>
      </c>
      <c r="R333" s="240"/>
      <c r="S333" s="240" t="s">
        <v>189</v>
      </c>
      <c r="T333" s="241" t="s">
        <v>320</v>
      </c>
      <c r="U333" s="222">
        <v>0.189</v>
      </c>
      <c r="V333" s="222">
        <f>ROUND(E333*U333,2)</f>
        <v>28.54</v>
      </c>
      <c r="W333" s="222"/>
      <c r="X333" s="222" t="s">
        <v>150</v>
      </c>
      <c r="Y333" s="222" t="s">
        <v>151</v>
      </c>
      <c r="Z333" s="212"/>
      <c r="AA333" s="212"/>
      <c r="AB333" s="212"/>
      <c r="AC333" s="212"/>
      <c r="AD333" s="212"/>
      <c r="AE333" s="212"/>
      <c r="AF333" s="212"/>
      <c r="AG333" s="212" t="s">
        <v>152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2">
      <c r="A334" s="219"/>
      <c r="B334" s="220"/>
      <c r="C334" s="253" t="s">
        <v>426</v>
      </c>
      <c r="D334" s="244"/>
      <c r="E334" s="244"/>
      <c r="F334" s="244"/>
      <c r="G334" s="244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22"/>
      <c r="Z334" s="212"/>
      <c r="AA334" s="212"/>
      <c r="AB334" s="212"/>
      <c r="AC334" s="212"/>
      <c r="AD334" s="212"/>
      <c r="AE334" s="212"/>
      <c r="AF334" s="212"/>
      <c r="AG334" s="212" t="s">
        <v>184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51" t="s">
        <v>427</v>
      </c>
      <c r="D335" s="223"/>
      <c r="E335" s="224">
        <v>151</v>
      </c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156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51" t="s">
        <v>389</v>
      </c>
      <c r="D336" s="223"/>
      <c r="E336" s="224"/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156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2">
      <c r="A337" s="219"/>
      <c r="B337" s="220"/>
      <c r="C337" s="252"/>
      <c r="D337" s="243"/>
      <c r="E337" s="243"/>
      <c r="F337" s="243"/>
      <c r="G337" s="243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22"/>
      <c r="Z337" s="212"/>
      <c r="AA337" s="212"/>
      <c r="AB337" s="212"/>
      <c r="AC337" s="212"/>
      <c r="AD337" s="212"/>
      <c r="AE337" s="212"/>
      <c r="AF337" s="212"/>
      <c r="AG337" s="212" t="s">
        <v>158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ht="22.5" outlineLevel="1" x14ac:dyDescent="0.2">
      <c r="A338" s="235">
        <v>68</v>
      </c>
      <c r="B338" s="236" t="s">
        <v>428</v>
      </c>
      <c r="C338" s="249" t="s">
        <v>429</v>
      </c>
      <c r="D338" s="237" t="s">
        <v>146</v>
      </c>
      <c r="E338" s="238">
        <v>4130.0688</v>
      </c>
      <c r="F338" s="239"/>
      <c r="G338" s="240">
        <f>ROUND(E338*F338,2)</f>
        <v>0</v>
      </c>
      <c r="H338" s="239"/>
      <c r="I338" s="240">
        <f>ROUND(E338*H338,2)</f>
        <v>0</v>
      </c>
      <c r="J338" s="239"/>
      <c r="K338" s="240">
        <f>ROUND(E338*J338,2)</f>
        <v>0</v>
      </c>
      <c r="L338" s="240">
        <v>21</v>
      </c>
      <c r="M338" s="240">
        <f>G338*(1+L338/100)</f>
        <v>0</v>
      </c>
      <c r="N338" s="238">
        <v>2.3999999999999998E-3</v>
      </c>
      <c r="O338" s="238">
        <f>ROUND(E338*N338,2)</f>
        <v>9.91</v>
      </c>
      <c r="P338" s="238">
        <v>0</v>
      </c>
      <c r="Q338" s="238">
        <f>ROUND(E338*P338,2)</f>
        <v>0</v>
      </c>
      <c r="R338" s="240" t="s">
        <v>193</v>
      </c>
      <c r="S338" s="240" t="s">
        <v>148</v>
      </c>
      <c r="T338" s="241" t="s">
        <v>149</v>
      </c>
      <c r="U338" s="222">
        <v>0</v>
      </c>
      <c r="V338" s="222">
        <f>ROUND(E338*U338,2)</f>
        <v>0</v>
      </c>
      <c r="W338" s="222"/>
      <c r="X338" s="222" t="s">
        <v>194</v>
      </c>
      <c r="Y338" s="222" t="s">
        <v>151</v>
      </c>
      <c r="Z338" s="212"/>
      <c r="AA338" s="212"/>
      <c r="AB338" s="212"/>
      <c r="AC338" s="212"/>
      <c r="AD338" s="212"/>
      <c r="AE338" s="212"/>
      <c r="AF338" s="212"/>
      <c r="AG338" s="212" t="s">
        <v>195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">
      <c r="A339" s="219"/>
      <c r="B339" s="220"/>
      <c r="C339" s="251" t="s">
        <v>430</v>
      </c>
      <c r="D339" s="223"/>
      <c r="E339" s="224">
        <v>2565.1999999999998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22"/>
      <c r="Z339" s="212"/>
      <c r="AA339" s="212"/>
      <c r="AB339" s="212"/>
      <c r="AC339" s="212"/>
      <c r="AD339" s="212"/>
      <c r="AE339" s="212"/>
      <c r="AF339" s="212"/>
      <c r="AG339" s="212" t="s">
        <v>156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3" x14ac:dyDescent="0.2">
      <c r="A340" s="219"/>
      <c r="B340" s="220"/>
      <c r="C340" s="251" t="s">
        <v>431</v>
      </c>
      <c r="D340" s="223"/>
      <c r="E340" s="224">
        <v>672.76</v>
      </c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22"/>
      <c r="Z340" s="212"/>
      <c r="AA340" s="212"/>
      <c r="AB340" s="212"/>
      <c r="AC340" s="212"/>
      <c r="AD340" s="212"/>
      <c r="AE340" s="212"/>
      <c r="AF340" s="212"/>
      <c r="AG340" s="212" t="s">
        <v>156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3" x14ac:dyDescent="0.2">
      <c r="A341" s="219"/>
      <c r="B341" s="220"/>
      <c r="C341" s="251" t="s">
        <v>432</v>
      </c>
      <c r="D341" s="223"/>
      <c r="E341" s="224">
        <v>672.76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156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51" t="s">
        <v>433</v>
      </c>
      <c r="D342" s="223"/>
      <c r="E342" s="224">
        <v>52.03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22"/>
      <c r="Z342" s="212"/>
      <c r="AA342" s="212"/>
      <c r="AB342" s="212"/>
      <c r="AC342" s="212"/>
      <c r="AD342" s="212"/>
      <c r="AE342" s="212"/>
      <c r="AF342" s="212"/>
      <c r="AG342" s="212" t="s">
        <v>156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51" t="s">
        <v>434</v>
      </c>
      <c r="D343" s="223"/>
      <c r="E343" s="224">
        <v>167.32</v>
      </c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156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51" t="s">
        <v>400</v>
      </c>
      <c r="D344" s="223"/>
      <c r="E344" s="224"/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156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51" t="s">
        <v>435</v>
      </c>
      <c r="D345" s="223"/>
      <c r="E345" s="224"/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22"/>
      <c r="Z345" s="212"/>
      <c r="AA345" s="212"/>
      <c r="AB345" s="212"/>
      <c r="AC345" s="212"/>
      <c r="AD345" s="212"/>
      <c r="AE345" s="212"/>
      <c r="AF345" s="212"/>
      <c r="AG345" s="212" t="s">
        <v>156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2">
      <c r="A346" s="219"/>
      <c r="B346" s="220"/>
      <c r="C346" s="252"/>
      <c r="D346" s="243"/>
      <c r="E346" s="243"/>
      <c r="F346" s="243"/>
      <c r="G346" s="243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22"/>
      <c r="Z346" s="212"/>
      <c r="AA346" s="212"/>
      <c r="AB346" s="212"/>
      <c r="AC346" s="212"/>
      <c r="AD346" s="212"/>
      <c r="AE346" s="212"/>
      <c r="AF346" s="212"/>
      <c r="AG346" s="212" t="s">
        <v>158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ht="22.5" outlineLevel="1" x14ac:dyDescent="0.2">
      <c r="A347" s="235">
        <v>69</v>
      </c>
      <c r="B347" s="236" t="s">
        <v>436</v>
      </c>
      <c r="C347" s="249" t="s">
        <v>437</v>
      </c>
      <c r="D347" s="237" t="s">
        <v>146</v>
      </c>
      <c r="E347" s="238">
        <v>60.843200000000003</v>
      </c>
      <c r="F347" s="239"/>
      <c r="G347" s="240">
        <f>ROUND(E347*F347,2)</f>
        <v>0</v>
      </c>
      <c r="H347" s="239"/>
      <c r="I347" s="240">
        <f>ROUND(E347*H347,2)</f>
        <v>0</v>
      </c>
      <c r="J347" s="239"/>
      <c r="K347" s="240">
        <f>ROUND(E347*J347,2)</f>
        <v>0</v>
      </c>
      <c r="L347" s="240">
        <v>21</v>
      </c>
      <c r="M347" s="240">
        <f>G347*(1+L347/100)</f>
        <v>0</v>
      </c>
      <c r="N347" s="238">
        <v>4.4000000000000003E-3</v>
      </c>
      <c r="O347" s="238">
        <f>ROUND(E347*N347,2)</f>
        <v>0.27</v>
      </c>
      <c r="P347" s="238">
        <v>0</v>
      </c>
      <c r="Q347" s="238">
        <f>ROUND(E347*P347,2)</f>
        <v>0</v>
      </c>
      <c r="R347" s="240" t="s">
        <v>193</v>
      </c>
      <c r="S347" s="240" t="s">
        <v>438</v>
      </c>
      <c r="T347" s="241" t="s">
        <v>438</v>
      </c>
      <c r="U347" s="222">
        <v>0</v>
      </c>
      <c r="V347" s="222">
        <f>ROUND(E347*U347,2)</f>
        <v>0</v>
      </c>
      <c r="W347" s="222"/>
      <c r="X347" s="222" t="s">
        <v>194</v>
      </c>
      <c r="Y347" s="222" t="s">
        <v>151</v>
      </c>
      <c r="Z347" s="212"/>
      <c r="AA347" s="212"/>
      <c r="AB347" s="212"/>
      <c r="AC347" s="212"/>
      <c r="AD347" s="212"/>
      <c r="AE347" s="212"/>
      <c r="AF347" s="212"/>
      <c r="AG347" s="212" t="s">
        <v>195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2" x14ac:dyDescent="0.2">
      <c r="A348" s="219"/>
      <c r="B348" s="220"/>
      <c r="C348" s="251" t="s">
        <v>407</v>
      </c>
      <c r="D348" s="223"/>
      <c r="E348" s="224">
        <v>60.84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22"/>
      <c r="Z348" s="212"/>
      <c r="AA348" s="212"/>
      <c r="AB348" s="212"/>
      <c r="AC348" s="212"/>
      <c r="AD348" s="212"/>
      <c r="AE348" s="212"/>
      <c r="AF348" s="212"/>
      <c r="AG348" s="212" t="s">
        <v>156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">
      <c r="A349" s="219"/>
      <c r="B349" s="220"/>
      <c r="C349" s="251" t="s">
        <v>400</v>
      </c>
      <c r="D349" s="223"/>
      <c r="E349" s="224"/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22"/>
      <c r="Z349" s="212"/>
      <c r="AA349" s="212"/>
      <c r="AB349" s="212"/>
      <c r="AC349" s="212"/>
      <c r="AD349" s="212"/>
      <c r="AE349" s="212"/>
      <c r="AF349" s="212"/>
      <c r="AG349" s="212" t="s">
        <v>156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">
      <c r="A350" s="219"/>
      <c r="B350" s="220"/>
      <c r="C350" s="252"/>
      <c r="D350" s="243"/>
      <c r="E350" s="243"/>
      <c r="F350" s="243"/>
      <c r="G350" s="243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158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ht="22.5" outlineLevel="1" x14ac:dyDescent="0.2">
      <c r="A351" s="235">
        <v>70</v>
      </c>
      <c r="B351" s="236" t="s">
        <v>439</v>
      </c>
      <c r="C351" s="249" t="s">
        <v>440</v>
      </c>
      <c r="D351" s="237" t="s">
        <v>146</v>
      </c>
      <c r="E351" s="238">
        <v>2565.1999999999998</v>
      </c>
      <c r="F351" s="239"/>
      <c r="G351" s="240">
        <f>ROUND(E351*F351,2)</f>
        <v>0</v>
      </c>
      <c r="H351" s="239"/>
      <c r="I351" s="240">
        <f>ROUND(E351*H351,2)</f>
        <v>0</v>
      </c>
      <c r="J351" s="239"/>
      <c r="K351" s="240">
        <f>ROUND(E351*J351,2)</f>
        <v>0</v>
      </c>
      <c r="L351" s="240">
        <v>21</v>
      </c>
      <c r="M351" s="240">
        <f>G351*(1+L351/100)</f>
        <v>0</v>
      </c>
      <c r="N351" s="238">
        <v>4.4999999999999997E-3</v>
      </c>
      <c r="O351" s="238">
        <f>ROUND(E351*N351,2)</f>
        <v>11.54</v>
      </c>
      <c r="P351" s="238">
        <v>0</v>
      </c>
      <c r="Q351" s="238">
        <f>ROUND(E351*P351,2)</f>
        <v>0</v>
      </c>
      <c r="R351" s="240" t="s">
        <v>193</v>
      </c>
      <c r="S351" s="240" t="s">
        <v>148</v>
      </c>
      <c r="T351" s="241" t="s">
        <v>149</v>
      </c>
      <c r="U351" s="222">
        <v>0</v>
      </c>
      <c r="V351" s="222">
        <f>ROUND(E351*U351,2)</f>
        <v>0</v>
      </c>
      <c r="W351" s="222"/>
      <c r="X351" s="222" t="s">
        <v>194</v>
      </c>
      <c r="Y351" s="222" t="s">
        <v>151</v>
      </c>
      <c r="Z351" s="212"/>
      <c r="AA351" s="212"/>
      <c r="AB351" s="212"/>
      <c r="AC351" s="212"/>
      <c r="AD351" s="212"/>
      <c r="AE351" s="212"/>
      <c r="AF351" s="212"/>
      <c r="AG351" s="212" t="s">
        <v>195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">
      <c r="A352" s="219"/>
      <c r="B352" s="220"/>
      <c r="C352" s="251" t="s">
        <v>430</v>
      </c>
      <c r="D352" s="223"/>
      <c r="E352" s="224">
        <v>2565.1999999999998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22"/>
      <c r="Z352" s="212"/>
      <c r="AA352" s="212"/>
      <c r="AB352" s="212"/>
      <c r="AC352" s="212"/>
      <c r="AD352" s="212"/>
      <c r="AE352" s="212"/>
      <c r="AF352" s="212"/>
      <c r="AG352" s="212" t="s">
        <v>156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19"/>
      <c r="B353" s="220"/>
      <c r="C353" s="251" t="s">
        <v>441</v>
      </c>
      <c r="D353" s="223"/>
      <c r="E353" s="224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22"/>
      <c r="Z353" s="212"/>
      <c r="AA353" s="212"/>
      <c r="AB353" s="212"/>
      <c r="AC353" s="212"/>
      <c r="AD353" s="212"/>
      <c r="AE353" s="212"/>
      <c r="AF353" s="212"/>
      <c r="AG353" s="212" t="s">
        <v>156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2">
      <c r="A354" s="219"/>
      <c r="B354" s="220"/>
      <c r="C354" s="252"/>
      <c r="D354" s="243"/>
      <c r="E354" s="243"/>
      <c r="F354" s="243"/>
      <c r="G354" s="243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158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35">
        <v>71</v>
      </c>
      <c r="B355" s="236" t="s">
        <v>442</v>
      </c>
      <c r="C355" s="249" t="s">
        <v>443</v>
      </c>
      <c r="D355" s="237" t="s">
        <v>335</v>
      </c>
      <c r="E355" s="238">
        <v>28.45994</v>
      </c>
      <c r="F355" s="239"/>
      <c r="G355" s="240">
        <f>ROUND(E355*F355,2)</f>
        <v>0</v>
      </c>
      <c r="H355" s="239"/>
      <c r="I355" s="240">
        <f>ROUND(E355*H355,2)</f>
        <v>0</v>
      </c>
      <c r="J355" s="239"/>
      <c r="K355" s="240">
        <f>ROUND(E355*J355,2)</f>
        <v>0</v>
      </c>
      <c r="L355" s="240">
        <v>21</v>
      </c>
      <c r="M355" s="240">
        <f>G355*(1+L355/100)</f>
        <v>0</v>
      </c>
      <c r="N355" s="238">
        <v>0</v>
      </c>
      <c r="O355" s="238">
        <f>ROUND(E355*N355,2)</f>
        <v>0</v>
      </c>
      <c r="P355" s="238">
        <v>0</v>
      </c>
      <c r="Q355" s="238">
        <f>ROUND(E355*P355,2)</f>
        <v>0</v>
      </c>
      <c r="R355" s="240" t="s">
        <v>340</v>
      </c>
      <c r="S355" s="240" t="s">
        <v>148</v>
      </c>
      <c r="T355" s="241" t="s">
        <v>149</v>
      </c>
      <c r="U355" s="222">
        <v>1.6850000000000001</v>
      </c>
      <c r="V355" s="222">
        <f>ROUND(E355*U355,2)</f>
        <v>47.95</v>
      </c>
      <c r="W355" s="222"/>
      <c r="X355" s="222" t="s">
        <v>150</v>
      </c>
      <c r="Y355" s="222" t="s">
        <v>151</v>
      </c>
      <c r="Z355" s="212"/>
      <c r="AA355" s="212"/>
      <c r="AB355" s="212"/>
      <c r="AC355" s="212"/>
      <c r="AD355" s="212"/>
      <c r="AE355" s="212"/>
      <c r="AF355" s="212"/>
      <c r="AG355" s="212" t="s">
        <v>354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2">
      <c r="A356" s="219"/>
      <c r="B356" s="220"/>
      <c r="C356" s="250" t="s">
        <v>444</v>
      </c>
      <c r="D356" s="242"/>
      <c r="E356" s="242"/>
      <c r="F356" s="242"/>
      <c r="G356" s="24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154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2" x14ac:dyDescent="0.2">
      <c r="A357" s="219"/>
      <c r="B357" s="220"/>
      <c r="C357" s="252"/>
      <c r="D357" s="243"/>
      <c r="E357" s="243"/>
      <c r="F357" s="243"/>
      <c r="G357" s="243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22"/>
      <c r="Z357" s="212"/>
      <c r="AA357" s="212"/>
      <c r="AB357" s="212"/>
      <c r="AC357" s="212"/>
      <c r="AD357" s="212"/>
      <c r="AE357" s="212"/>
      <c r="AF357" s="212"/>
      <c r="AG357" s="212" t="s">
        <v>158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x14ac:dyDescent="0.2">
      <c r="A358" s="228" t="s">
        <v>142</v>
      </c>
      <c r="B358" s="229" t="s">
        <v>84</v>
      </c>
      <c r="C358" s="248" t="s">
        <v>85</v>
      </c>
      <c r="D358" s="230"/>
      <c r="E358" s="231"/>
      <c r="F358" s="232"/>
      <c r="G358" s="232">
        <f>SUMIF(AG359:AG434,"&lt;&gt;NOR",G359:G434)</f>
        <v>0</v>
      </c>
      <c r="H358" s="232"/>
      <c r="I358" s="232">
        <f>SUM(I359:I434)</f>
        <v>0</v>
      </c>
      <c r="J358" s="232"/>
      <c r="K358" s="232">
        <f>SUM(K359:K434)</f>
        <v>0</v>
      </c>
      <c r="L358" s="232"/>
      <c r="M358" s="232">
        <f>SUM(M359:M434)</f>
        <v>0</v>
      </c>
      <c r="N358" s="231"/>
      <c r="O358" s="231">
        <f>SUM(O359:O434)</f>
        <v>106.42</v>
      </c>
      <c r="P358" s="231"/>
      <c r="Q358" s="231">
        <f>SUM(Q359:Q434)</f>
        <v>113.33999999999999</v>
      </c>
      <c r="R358" s="232"/>
      <c r="S358" s="232"/>
      <c r="T358" s="233"/>
      <c r="U358" s="227"/>
      <c r="V358" s="227">
        <f>SUM(V359:V434)</f>
        <v>943.67000000000007</v>
      </c>
      <c r="W358" s="227"/>
      <c r="X358" s="227"/>
      <c r="Y358" s="227"/>
      <c r="AG358" t="s">
        <v>143</v>
      </c>
    </row>
    <row r="359" spans="1:60" ht="33.75" outlineLevel="1" x14ac:dyDescent="0.2">
      <c r="A359" s="235">
        <v>72</v>
      </c>
      <c r="B359" s="236" t="s">
        <v>445</v>
      </c>
      <c r="C359" s="249" t="s">
        <v>446</v>
      </c>
      <c r="D359" s="237" t="s">
        <v>146</v>
      </c>
      <c r="E359" s="238">
        <v>991</v>
      </c>
      <c r="F359" s="239"/>
      <c r="G359" s="240">
        <f>ROUND(E359*F359,2)</f>
        <v>0</v>
      </c>
      <c r="H359" s="239"/>
      <c r="I359" s="240">
        <f>ROUND(E359*H359,2)</f>
        <v>0</v>
      </c>
      <c r="J359" s="239"/>
      <c r="K359" s="240">
        <f>ROUND(E359*J359,2)</f>
        <v>0</v>
      </c>
      <c r="L359" s="240">
        <v>21</v>
      </c>
      <c r="M359" s="240">
        <f>G359*(1+L359/100)</f>
        <v>0</v>
      </c>
      <c r="N359" s="238">
        <v>0</v>
      </c>
      <c r="O359" s="238">
        <f>ROUND(E359*N359,2)</f>
        <v>0</v>
      </c>
      <c r="P359" s="238">
        <v>1.55E-2</v>
      </c>
      <c r="Q359" s="238">
        <f>ROUND(E359*P359,2)</f>
        <v>15.36</v>
      </c>
      <c r="R359" s="240" t="s">
        <v>447</v>
      </c>
      <c r="S359" s="240" t="s">
        <v>148</v>
      </c>
      <c r="T359" s="241" t="s">
        <v>149</v>
      </c>
      <c r="U359" s="222">
        <v>4.2999999999999997E-2</v>
      </c>
      <c r="V359" s="222">
        <f>ROUND(E359*U359,2)</f>
        <v>42.61</v>
      </c>
      <c r="W359" s="222"/>
      <c r="X359" s="222" t="s">
        <v>150</v>
      </c>
      <c r="Y359" s="222" t="s">
        <v>151</v>
      </c>
      <c r="Z359" s="212"/>
      <c r="AA359" s="212"/>
      <c r="AB359" s="212"/>
      <c r="AC359" s="212"/>
      <c r="AD359" s="212"/>
      <c r="AE359" s="212"/>
      <c r="AF359" s="212"/>
      <c r="AG359" s="212" t="s">
        <v>152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2" x14ac:dyDescent="0.2">
      <c r="A360" s="219"/>
      <c r="B360" s="220"/>
      <c r="C360" s="251" t="s">
        <v>448</v>
      </c>
      <c r="D360" s="223"/>
      <c r="E360" s="224">
        <v>495.5</v>
      </c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22"/>
      <c r="Z360" s="212"/>
      <c r="AA360" s="212"/>
      <c r="AB360" s="212"/>
      <c r="AC360" s="212"/>
      <c r="AD360" s="212"/>
      <c r="AE360" s="212"/>
      <c r="AF360" s="212"/>
      <c r="AG360" s="212" t="s">
        <v>156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19"/>
      <c r="B361" s="220"/>
      <c r="C361" s="251" t="s">
        <v>449</v>
      </c>
      <c r="D361" s="223"/>
      <c r="E361" s="224">
        <v>495.5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22"/>
      <c r="Z361" s="212"/>
      <c r="AA361" s="212"/>
      <c r="AB361" s="212"/>
      <c r="AC361" s="212"/>
      <c r="AD361" s="212"/>
      <c r="AE361" s="212"/>
      <c r="AF361" s="212"/>
      <c r="AG361" s="212" t="s">
        <v>156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19"/>
      <c r="B362" s="220"/>
      <c r="C362" s="251" t="s">
        <v>450</v>
      </c>
      <c r="D362" s="223"/>
      <c r="E362" s="224"/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22"/>
      <c r="Z362" s="212"/>
      <c r="AA362" s="212"/>
      <c r="AB362" s="212"/>
      <c r="AC362" s="212"/>
      <c r="AD362" s="212"/>
      <c r="AE362" s="212"/>
      <c r="AF362" s="212"/>
      <c r="AG362" s="212" t="s">
        <v>156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2">
      <c r="A363" s="219"/>
      <c r="B363" s="220"/>
      <c r="C363" s="252"/>
      <c r="D363" s="243"/>
      <c r="E363" s="243"/>
      <c r="F363" s="243"/>
      <c r="G363" s="243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22"/>
      <c r="Z363" s="212"/>
      <c r="AA363" s="212"/>
      <c r="AB363" s="212"/>
      <c r="AC363" s="212"/>
      <c r="AD363" s="212"/>
      <c r="AE363" s="212"/>
      <c r="AF363" s="212"/>
      <c r="AG363" s="212" t="s">
        <v>158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ht="33.75" outlineLevel="1" x14ac:dyDescent="0.2">
      <c r="A364" s="235">
        <v>73</v>
      </c>
      <c r="B364" s="236" t="s">
        <v>451</v>
      </c>
      <c r="C364" s="249" t="s">
        <v>452</v>
      </c>
      <c r="D364" s="237" t="s">
        <v>146</v>
      </c>
      <c r="E364" s="238">
        <v>68.849999999999994</v>
      </c>
      <c r="F364" s="239"/>
      <c r="G364" s="240">
        <f>ROUND(E364*F364,2)</f>
        <v>0</v>
      </c>
      <c r="H364" s="239"/>
      <c r="I364" s="240">
        <f>ROUND(E364*H364,2)</f>
        <v>0</v>
      </c>
      <c r="J364" s="239"/>
      <c r="K364" s="240">
        <f>ROUND(E364*J364,2)</f>
        <v>0</v>
      </c>
      <c r="L364" s="240">
        <v>21</v>
      </c>
      <c r="M364" s="240">
        <f>G364*(1+L364/100)</f>
        <v>0</v>
      </c>
      <c r="N364" s="238">
        <v>0</v>
      </c>
      <c r="O364" s="238">
        <f>ROUND(E364*N364,2)</f>
        <v>0</v>
      </c>
      <c r="P364" s="238">
        <v>5.4299999999999999E-3</v>
      </c>
      <c r="Q364" s="238">
        <f>ROUND(E364*P364,2)</f>
        <v>0.37</v>
      </c>
      <c r="R364" s="240" t="s">
        <v>447</v>
      </c>
      <c r="S364" s="240" t="s">
        <v>148</v>
      </c>
      <c r="T364" s="241" t="s">
        <v>149</v>
      </c>
      <c r="U364" s="222">
        <v>9.2999999999999999E-2</v>
      </c>
      <c r="V364" s="222">
        <f>ROUND(E364*U364,2)</f>
        <v>6.4</v>
      </c>
      <c r="W364" s="222"/>
      <c r="X364" s="222" t="s">
        <v>150</v>
      </c>
      <c r="Y364" s="222" t="s">
        <v>151</v>
      </c>
      <c r="Z364" s="212"/>
      <c r="AA364" s="212"/>
      <c r="AB364" s="212"/>
      <c r="AC364" s="212"/>
      <c r="AD364" s="212"/>
      <c r="AE364" s="212"/>
      <c r="AF364" s="212"/>
      <c r="AG364" s="212" t="s">
        <v>152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2" x14ac:dyDescent="0.2">
      <c r="A365" s="219"/>
      <c r="B365" s="220"/>
      <c r="C365" s="251" t="s">
        <v>247</v>
      </c>
      <c r="D365" s="223"/>
      <c r="E365" s="224">
        <v>25.75</v>
      </c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22"/>
      <c r="Z365" s="212"/>
      <c r="AA365" s="212"/>
      <c r="AB365" s="212"/>
      <c r="AC365" s="212"/>
      <c r="AD365" s="212"/>
      <c r="AE365" s="212"/>
      <c r="AF365" s="212"/>
      <c r="AG365" s="212" t="s">
        <v>156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51" t="s">
        <v>157</v>
      </c>
      <c r="D366" s="223"/>
      <c r="E366" s="224">
        <v>27.9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22"/>
      <c r="Z366" s="212"/>
      <c r="AA366" s="212"/>
      <c r="AB366" s="212"/>
      <c r="AC366" s="212"/>
      <c r="AD366" s="212"/>
      <c r="AE366" s="212"/>
      <c r="AF366" s="212"/>
      <c r="AG366" s="212" t="s">
        <v>156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51" t="s">
        <v>248</v>
      </c>
      <c r="D367" s="223"/>
      <c r="E367" s="224">
        <v>8.6999999999999993</v>
      </c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22"/>
      <c r="Z367" s="212"/>
      <c r="AA367" s="212"/>
      <c r="AB367" s="212"/>
      <c r="AC367" s="212"/>
      <c r="AD367" s="212"/>
      <c r="AE367" s="212"/>
      <c r="AF367" s="212"/>
      <c r="AG367" s="212" t="s">
        <v>156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51" t="s">
        <v>249</v>
      </c>
      <c r="D368" s="223"/>
      <c r="E368" s="224">
        <v>6.5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22"/>
      <c r="Z368" s="212"/>
      <c r="AA368" s="212"/>
      <c r="AB368" s="212"/>
      <c r="AC368" s="212"/>
      <c r="AD368" s="212"/>
      <c r="AE368" s="212"/>
      <c r="AF368" s="212"/>
      <c r="AG368" s="212" t="s">
        <v>156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2" x14ac:dyDescent="0.2">
      <c r="A369" s="219"/>
      <c r="B369" s="220"/>
      <c r="C369" s="252"/>
      <c r="D369" s="243"/>
      <c r="E369" s="243"/>
      <c r="F369" s="243"/>
      <c r="G369" s="243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22"/>
      <c r="Z369" s="212"/>
      <c r="AA369" s="212"/>
      <c r="AB369" s="212"/>
      <c r="AC369" s="212"/>
      <c r="AD369" s="212"/>
      <c r="AE369" s="212"/>
      <c r="AF369" s="212"/>
      <c r="AG369" s="212" t="s">
        <v>158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ht="33.75" outlineLevel="1" x14ac:dyDescent="0.2">
      <c r="A370" s="235">
        <v>74</v>
      </c>
      <c r="B370" s="236" t="s">
        <v>453</v>
      </c>
      <c r="C370" s="249" t="s">
        <v>454</v>
      </c>
      <c r="D370" s="237" t="s">
        <v>146</v>
      </c>
      <c r="E370" s="238">
        <v>43</v>
      </c>
      <c r="F370" s="239"/>
      <c r="G370" s="240">
        <f>ROUND(E370*F370,2)</f>
        <v>0</v>
      </c>
      <c r="H370" s="239"/>
      <c r="I370" s="240">
        <f>ROUND(E370*H370,2)</f>
        <v>0</v>
      </c>
      <c r="J370" s="239"/>
      <c r="K370" s="240">
        <f>ROUND(E370*J370,2)</f>
        <v>0</v>
      </c>
      <c r="L370" s="240">
        <v>21</v>
      </c>
      <c r="M370" s="240">
        <f>G370*(1+L370/100)</f>
        <v>0</v>
      </c>
      <c r="N370" s="238">
        <v>0</v>
      </c>
      <c r="O370" s="238">
        <f>ROUND(E370*N370,2)</f>
        <v>0</v>
      </c>
      <c r="P370" s="238">
        <v>1.4999999999999999E-2</v>
      </c>
      <c r="Q370" s="238">
        <f>ROUND(E370*P370,2)</f>
        <v>0.65</v>
      </c>
      <c r="R370" s="240" t="s">
        <v>447</v>
      </c>
      <c r="S370" s="240" t="s">
        <v>148</v>
      </c>
      <c r="T370" s="241" t="s">
        <v>149</v>
      </c>
      <c r="U370" s="222">
        <v>0.05</v>
      </c>
      <c r="V370" s="222">
        <f>ROUND(E370*U370,2)</f>
        <v>2.15</v>
      </c>
      <c r="W370" s="222"/>
      <c r="X370" s="222" t="s">
        <v>150</v>
      </c>
      <c r="Y370" s="222" t="s">
        <v>151</v>
      </c>
      <c r="Z370" s="212"/>
      <c r="AA370" s="212"/>
      <c r="AB370" s="212"/>
      <c r="AC370" s="212"/>
      <c r="AD370" s="212"/>
      <c r="AE370" s="212"/>
      <c r="AF370" s="212"/>
      <c r="AG370" s="212" t="s">
        <v>152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2" x14ac:dyDescent="0.2">
      <c r="A371" s="219"/>
      <c r="B371" s="220"/>
      <c r="C371" s="253" t="s">
        <v>455</v>
      </c>
      <c r="D371" s="244"/>
      <c r="E371" s="244"/>
      <c r="F371" s="244"/>
      <c r="G371" s="244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22"/>
      <c r="Z371" s="212"/>
      <c r="AA371" s="212"/>
      <c r="AB371" s="212"/>
      <c r="AC371" s="212"/>
      <c r="AD371" s="212"/>
      <c r="AE371" s="212"/>
      <c r="AF371" s="212"/>
      <c r="AG371" s="212" t="s">
        <v>184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2" x14ac:dyDescent="0.2">
      <c r="A372" s="219"/>
      <c r="B372" s="220"/>
      <c r="C372" s="251" t="s">
        <v>359</v>
      </c>
      <c r="D372" s="223"/>
      <c r="E372" s="224">
        <v>43</v>
      </c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22"/>
      <c r="Z372" s="212"/>
      <c r="AA372" s="212"/>
      <c r="AB372" s="212"/>
      <c r="AC372" s="212"/>
      <c r="AD372" s="212"/>
      <c r="AE372" s="212"/>
      <c r="AF372" s="212"/>
      <c r="AG372" s="212" t="s">
        <v>156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">
      <c r="A373" s="219"/>
      <c r="B373" s="220"/>
      <c r="C373" s="252"/>
      <c r="D373" s="243"/>
      <c r="E373" s="243"/>
      <c r="F373" s="243"/>
      <c r="G373" s="243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22"/>
      <c r="Z373" s="212"/>
      <c r="AA373" s="212"/>
      <c r="AB373" s="212"/>
      <c r="AC373" s="212"/>
      <c r="AD373" s="212"/>
      <c r="AE373" s="212"/>
      <c r="AF373" s="212"/>
      <c r="AG373" s="212" t="s">
        <v>158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ht="33.75" outlineLevel="1" x14ac:dyDescent="0.2">
      <c r="A374" s="235">
        <v>75</v>
      </c>
      <c r="B374" s="236" t="s">
        <v>456</v>
      </c>
      <c r="C374" s="249" t="s">
        <v>457</v>
      </c>
      <c r="D374" s="237" t="s">
        <v>146</v>
      </c>
      <c r="E374" s="238">
        <v>3232</v>
      </c>
      <c r="F374" s="239"/>
      <c r="G374" s="240">
        <f>ROUND(E374*F374,2)</f>
        <v>0</v>
      </c>
      <c r="H374" s="239"/>
      <c r="I374" s="240">
        <f>ROUND(E374*H374,2)</f>
        <v>0</v>
      </c>
      <c r="J374" s="239"/>
      <c r="K374" s="240">
        <f>ROUND(E374*J374,2)</f>
        <v>0</v>
      </c>
      <c r="L374" s="240">
        <v>21</v>
      </c>
      <c r="M374" s="240">
        <f>G374*(1+L374/100)</f>
        <v>0</v>
      </c>
      <c r="N374" s="238">
        <v>0</v>
      </c>
      <c r="O374" s="238">
        <f>ROUND(E374*N374,2)</f>
        <v>0</v>
      </c>
      <c r="P374" s="238">
        <v>0.03</v>
      </c>
      <c r="Q374" s="238">
        <f>ROUND(E374*P374,2)</f>
        <v>96.96</v>
      </c>
      <c r="R374" s="240" t="s">
        <v>447</v>
      </c>
      <c r="S374" s="240" t="s">
        <v>148</v>
      </c>
      <c r="T374" s="241" t="s">
        <v>149</v>
      </c>
      <c r="U374" s="222">
        <v>5.5E-2</v>
      </c>
      <c r="V374" s="222">
        <f>ROUND(E374*U374,2)</f>
        <v>177.76</v>
      </c>
      <c r="W374" s="222"/>
      <c r="X374" s="222" t="s">
        <v>150</v>
      </c>
      <c r="Y374" s="222" t="s">
        <v>151</v>
      </c>
      <c r="Z374" s="212"/>
      <c r="AA374" s="212"/>
      <c r="AB374" s="212"/>
      <c r="AC374" s="212"/>
      <c r="AD374" s="212"/>
      <c r="AE374" s="212"/>
      <c r="AF374" s="212"/>
      <c r="AG374" s="212" t="s">
        <v>152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2" x14ac:dyDescent="0.2">
      <c r="A375" s="219"/>
      <c r="B375" s="220"/>
      <c r="C375" s="253" t="s">
        <v>458</v>
      </c>
      <c r="D375" s="244"/>
      <c r="E375" s="244"/>
      <c r="F375" s="244"/>
      <c r="G375" s="244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22"/>
      <c r="Z375" s="212"/>
      <c r="AA375" s="212"/>
      <c r="AB375" s="212"/>
      <c r="AC375" s="212"/>
      <c r="AD375" s="212"/>
      <c r="AE375" s="212"/>
      <c r="AF375" s="212"/>
      <c r="AG375" s="212" t="s">
        <v>184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2">
      <c r="A376" s="219"/>
      <c r="B376" s="220"/>
      <c r="C376" s="251" t="s">
        <v>347</v>
      </c>
      <c r="D376" s="223"/>
      <c r="E376" s="224">
        <v>2120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22"/>
      <c r="Z376" s="212"/>
      <c r="AA376" s="212"/>
      <c r="AB376" s="212"/>
      <c r="AC376" s="212"/>
      <c r="AD376" s="212"/>
      <c r="AE376" s="212"/>
      <c r="AF376" s="212"/>
      <c r="AG376" s="212" t="s">
        <v>156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2">
      <c r="A377" s="219"/>
      <c r="B377" s="220"/>
      <c r="C377" s="251" t="s">
        <v>348</v>
      </c>
      <c r="D377" s="223"/>
      <c r="E377" s="224">
        <v>556</v>
      </c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22"/>
      <c r="Z377" s="212"/>
      <c r="AA377" s="212"/>
      <c r="AB377" s="212"/>
      <c r="AC377" s="212"/>
      <c r="AD377" s="212"/>
      <c r="AE377" s="212"/>
      <c r="AF377" s="212"/>
      <c r="AG377" s="212" t="s">
        <v>156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19"/>
      <c r="B378" s="220"/>
      <c r="C378" s="251" t="s">
        <v>358</v>
      </c>
      <c r="D378" s="223"/>
      <c r="E378" s="224">
        <v>556</v>
      </c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22"/>
      <c r="Z378" s="212"/>
      <c r="AA378" s="212"/>
      <c r="AB378" s="212"/>
      <c r="AC378" s="212"/>
      <c r="AD378" s="212"/>
      <c r="AE378" s="212"/>
      <c r="AF378" s="212"/>
      <c r="AG378" s="212" t="s">
        <v>156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2" x14ac:dyDescent="0.2">
      <c r="A379" s="219"/>
      <c r="B379" s="220"/>
      <c r="C379" s="252"/>
      <c r="D379" s="243"/>
      <c r="E379" s="243"/>
      <c r="F379" s="243"/>
      <c r="G379" s="243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22"/>
      <c r="Z379" s="212"/>
      <c r="AA379" s="212"/>
      <c r="AB379" s="212"/>
      <c r="AC379" s="212"/>
      <c r="AD379" s="212"/>
      <c r="AE379" s="212"/>
      <c r="AF379" s="212"/>
      <c r="AG379" s="212" t="s">
        <v>158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35">
        <v>76</v>
      </c>
      <c r="B380" s="236" t="s">
        <v>459</v>
      </c>
      <c r="C380" s="249" t="s">
        <v>460</v>
      </c>
      <c r="D380" s="237" t="s">
        <v>146</v>
      </c>
      <c r="E380" s="238">
        <v>91.264799999999994</v>
      </c>
      <c r="F380" s="239"/>
      <c r="G380" s="240">
        <f>ROUND(E380*F380,2)</f>
        <v>0</v>
      </c>
      <c r="H380" s="239"/>
      <c r="I380" s="240">
        <f>ROUND(E380*H380,2)</f>
        <v>0</v>
      </c>
      <c r="J380" s="239"/>
      <c r="K380" s="240">
        <f>ROUND(E380*J380,2)</f>
        <v>0</v>
      </c>
      <c r="L380" s="240">
        <v>21</v>
      </c>
      <c r="M380" s="240">
        <f>G380*(1+L380/100)</f>
        <v>0</v>
      </c>
      <c r="N380" s="238">
        <v>2.5500000000000002E-3</v>
      </c>
      <c r="O380" s="238">
        <f>ROUND(E380*N380,2)</f>
        <v>0.23</v>
      </c>
      <c r="P380" s="238">
        <v>0</v>
      </c>
      <c r="Q380" s="238">
        <f>ROUND(E380*P380,2)</f>
        <v>0</v>
      </c>
      <c r="R380" s="240" t="s">
        <v>447</v>
      </c>
      <c r="S380" s="240" t="s">
        <v>148</v>
      </c>
      <c r="T380" s="241" t="s">
        <v>149</v>
      </c>
      <c r="U380" s="222">
        <v>0.31809999999999999</v>
      </c>
      <c r="V380" s="222">
        <f>ROUND(E380*U380,2)</f>
        <v>29.03</v>
      </c>
      <c r="W380" s="222"/>
      <c r="X380" s="222" t="s">
        <v>150</v>
      </c>
      <c r="Y380" s="222" t="s">
        <v>151</v>
      </c>
      <c r="Z380" s="212"/>
      <c r="AA380" s="212"/>
      <c r="AB380" s="212"/>
      <c r="AC380" s="212"/>
      <c r="AD380" s="212"/>
      <c r="AE380" s="212"/>
      <c r="AF380" s="212"/>
      <c r="AG380" s="212" t="s">
        <v>152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2" x14ac:dyDescent="0.2">
      <c r="A381" s="219"/>
      <c r="B381" s="220"/>
      <c r="C381" s="251" t="s">
        <v>461</v>
      </c>
      <c r="D381" s="223"/>
      <c r="E381" s="224">
        <v>91.26</v>
      </c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22"/>
      <c r="Z381" s="212"/>
      <c r="AA381" s="212"/>
      <c r="AB381" s="212"/>
      <c r="AC381" s="212"/>
      <c r="AD381" s="212"/>
      <c r="AE381" s="212"/>
      <c r="AF381" s="212"/>
      <c r="AG381" s="212" t="s">
        <v>156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2">
      <c r="A382" s="219"/>
      <c r="B382" s="220"/>
      <c r="C382" s="251" t="s">
        <v>400</v>
      </c>
      <c r="D382" s="223"/>
      <c r="E382" s="224"/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22"/>
      <c r="Z382" s="212"/>
      <c r="AA382" s="212"/>
      <c r="AB382" s="212"/>
      <c r="AC382" s="212"/>
      <c r="AD382" s="212"/>
      <c r="AE382" s="212"/>
      <c r="AF382" s="212"/>
      <c r="AG382" s="212" t="s">
        <v>156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2" x14ac:dyDescent="0.2">
      <c r="A383" s="219"/>
      <c r="B383" s="220"/>
      <c r="C383" s="252"/>
      <c r="D383" s="243"/>
      <c r="E383" s="243"/>
      <c r="F383" s="243"/>
      <c r="G383" s="243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22"/>
      <c r="Z383" s="212"/>
      <c r="AA383" s="212"/>
      <c r="AB383" s="212"/>
      <c r="AC383" s="212"/>
      <c r="AD383" s="212"/>
      <c r="AE383" s="212"/>
      <c r="AF383" s="212"/>
      <c r="AG383" s="212" t="s">
        <v>158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35">
        <v>77</v>
      </c>
      <c r="B384" s="236" t="s">
        <v>462</v>
      </c>
      <c r="C384" s="249" t="s">
        <v>463</v>
      </c>
      <c r="D384" s="237" t="s">
        <v>146</v>
      </c>
      <c r="E384" s="238">
        <v>6550</v>
      </c>
      <c r="F384" s="239"/>
      <c r="G384" s="240">
        <f>ROUND(E384*F384,2)</f>
        <v>0</v>
      </c>
      <c r="H384" s="239"/>
      <c r="I384" s="240">
        <f>ROUND(E384*H384,2)</f>
        <v>0</v>
      </c>
      <c r="J384" s="239"/>
      <c r="K384" s="240">
        <f>ROUND(E384*J384,2)</f>
        <v>0</v>
      </c>
      <c r="L384" s="240">
        <v>21</v>
      </c>
      <c r="M384" s="240">
        <f>G384*(1+L384/100)</f>
        <v>0</v>
      </c>
      <c r="N384" s="238">
        <v>0</v>
      </c>
      <c r="O384" s="238">
        <f>ROUND(E384*N384,2)</f>
        <v>0</v>
      </c>
      <c r="P384" s="238">
        <v>0</v>
      </c>
      <c r="Q384" s="238">
        <f>ROUND(E384*P384,2)</f>
        <v>0</v>
      </c>
      <c r="R384" s="240" t="s">
        <v>447</v>
      </c>
      <c r="S384" s="240" t="s">
        <v>148</v>
      </c>
      <c r="T384" s="241" t="s">
        <v>149</v>
      </c>
      <c r="U384" s="222">
        <v>7.0000000000000007E-2</v>
      </c>
      <c r="V384" s="222">
        <f>ROUND(E384*U384,2)</f>
        <v>458.5</v>
      </c>
      <c r="W384" s="222"/>
      <c r="X384" s="222" t="s">
        <v>150</v>
      </c>
      <c r="Y384" s="222" t="s">
        <v>151</v>
      </c>
      <c r="Z384" s="212"/>
      <c r="AA384" s="212"/>
      <c r="AB384" s="212"/>
      <c r="AC384" s="212"/>
      <c r="AD384" s="212"/>
      <c r="AE384" s="212"/>
      <c r="AF384" s="212"/>
      <c r="AG384" s="212" t="s">
        <v>152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2">
      <c r="A385" s="219"/>
      <c r="B385" s="220"/>
      <c r="C385" s="251" t="s">
        <v>464</v>
      </c>
      <c r="D385" s="223"/>
      <c r="E385" s="224">
        <v>4240</v>
      </c>
      <c r="F385" s="222"/>
      <c r="G385" s="222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22"/>
      <c r="Z385" s="212"/>
      <c r="AA385" s="212"/>
      <c r="AB385" s="212"/>
      <c r="AC385" s="212"/>
      <c r="AD385" s="212"/>
      <c r="AE385" s="212"/>
      <c r="AF385" s="212"/>
      <c r="AG385" s="212" t="s">
        <v>156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51" t="s">
        <v>465</v>
      </c>
      <c r="D386" s="223"/>
      <c r="E386" s="224">
        <v>1112</v>
      </c>
      <c r="F386" s="222"/>
      <c r="G386" s="22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22"/>
      <c r="Z386" s="212"/>
      <c r="AA386" s="212"/>
      <c r="AB386" s="212"/>
      <c r="AC386" s="212"/>
      <c r="AD386" s="212"/>
      <c r="AE386" s="212"/>
      <c r="AF386" s="212"/>
      <c r="AG386" s="212" t="s">
        <v>156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3" x14ac:dyDescent="0.2">
      <c r="A387" s="219"/>
      <c r="B387" s="220"/>
      <c r="C387" s="251" t="s">
        <v>466</v>
      </c>
      <c r="D387" s="223"/>
      <c r="E387" s="224">
        <v>1112</v>
      </c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22"/>
      <c r="Z387" s="212"/>
      <c r="AA387" s="212"/>
      <c r="AB387" s="212"/>
      <c r="AC387" s="212"/>
      <c r="AD387" s="212"/>
      <c r="AE387" s="212"/>
      <c r="AF387" s="212"/>
      <c r="AG387" s="212" t="s">
        <v>156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2">
      <c r="A388" s="219"/>
      <c r="B388" s="220"/>
      <c r="C388" s="251" t="s">
        <v>467</v>
      </c>
      <c r="D388" s="223"/>
      <c r="E388" s="224">
        <v>86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22"/>
      <c r="Z388" s="212"/>
      <c r="AA388" s="212"/>
      <c r="AB388" s="212"/>
      <c r="AC388" s="212"/>
      <c r="AD388" s="212"/>
      <c r="AE388" s="212"/>
      <c r="AF388" s="212"/>
      <c r="AG388" s="212" t="s">
        <v>156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">
      <c r="A389" s="219"/>
      <c r="B389" s="220"/>
      <c r="C389" s="251" t="s">
        <v>468</v>
      </c>
      <c r="D389" s="223"/>
      <c r="E389" s="224"/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22"/>
      <c r="Z389" s="212"/>
      <c r="AA389" s="212"/>
      <c r="AB389" s="212"/>
      <c r="AC389" s="212"/>
      <c r="AD389" s="212"/>
      <c r="AE389" s="212"/>
      <c r="AF389" s="212"/>
      <c r="AG389" s="212" t="s">
        <v>156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2">
      <c r="A390" s="219"/>
      <c r="B390" s="220"/>
      <c r="C390" s="252"/>
      <c r="D390" s="243"/>
      <c r="E390" s="243"/>
      <c r="F390" s="243"/>
      <c r="G390" s="243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22"/>
      <c r="Z390" s="212"/>
      <c r="AA390" s="212"/>
      <c r="AB390" s="212"/>
      <c r="AC390" s="212"/>
      <c r="AD390" s="212"/>
      <c r="AE390" s="212"/>
      <c r="AF390" s="212"/>
      <c r="AG390" s="212" t="s">
        <v>158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ht="33.75" outlineLevel="1" x14ac:dyDescent="0.2">
      <c r="A391" s="235">
        <v>78</v>
      </c>
      <c r="B391" s="236" t="s">
        <v>469</v>
      </c>
      <c r="C391" s="249" t="s">
        <v>470</v>
      </c>
      <c r="D391" s="237" t="s">
        <v>146</v>
      </c>
      <c r="E391" s="238">
        <v>53.28</v>
      </c>
      <c r="F391" s="239"/>
      <c r="G391" s="240">
        <f>ROUND(E391*F391,2)</f>
        <v>0</v>
      </c>
      <c r="H391" s="239"/>
      <c r="I391" s="240">
        <f>ROUND(E391*H391,2)</f>
        <v>0</v>
      </c>
      <c r="J391" s="239"/>
      <c r="K391" s="240">
        <f>ROUND(E391*J391,2)</f>
        <v>0</v>
      </c>
      <c r="L391" s="240">
        <v>21</v>
      </c>
      <c r="M391" s="240">
        <f>G391*(1+L391/100)</f>
        <v>0</v>
      </c>
      <c r="N391" s="238">
        <v>6.6299999999999996E-3</v>
      </c>
      <c r="O391" s="238">
        <f>ROUND(E391*N391,2)</f>
        <v>0.35</v>
      </c>
      <c r="P391" s="238">
        <v>0</v>
      </c>
      <c r="Q391" s="238">
        <f>ROUND(E391*P391,2)</f>
        <v>0</v>
      </c>
      <c r="R391" s="240" t="s">
        <v>447</v>
      </c>
      <c r="S391" s="240" t="s">
        <v>148</v>
      </c>
      <c r="T391" s="241" t="s">
        <v>149</v>
      </c>
      <c r="U391" s="222">
        <v>0.23749999999999999</v>
      </c>
      <c r="V391" s="222">
        <f>ROUND(E391*U391,2)</f>
        <v>12.65</v>
      </c>
      <c r="W391" s="222"/>
      <c r="X391" s="222" t="s">
        <v>150</v>
      </c>
      <c r="Y391" s="222" t="s">
        <v>151</v>
      </c>
      <c r="Z391" s="212"/>
      <c r="AA391" s="212"/>
      <c r="AB391" s="212"/>
      <c r="AC391" s="212"/>
      <c r="AD391" s="212"/>
      <c r="AE391" s="212"/>
      <c r="AF391" s="212"/>
      <c r="AG391" s="212" t="s">
        <v>152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2" x14ac:dyDescent="0.2">
      <c r="A392" s="219"/>
      <c r="B392" s="220"/>
      <c r="C392" s="253" t="s">
        <v>471</v>
      </c>
      <c r="D392" s="244"/>
      <c r="E392" s="244"/>
      <c r="F392" s="244"/>
      <c r="G392" s="244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22"/>
      <c r="Z392" s="212"/>
      <c r="AA392" s="212"/>
      <c r="AB392" s="212"/>
      <c r="AC392" s="212"/>
      <c r="AD392" s="212"/>
      <c r="AE392" s="212"/>
      <c r="AF392" s="212"/>
      <c r="AG392" s="212" t="s">
        <v>184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2" x14ac:dyDescent="0.2">
      <c r="A393" s="219"/>
      <c r="B393" s="220"/>
      <c r="C393" s="251" t="s">
        <v>472</v>
      </c>
      <c r="D393" s="223"/>
      <c r="E393" s="224">
        <v>53.28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22"/>
      <c r="Z393" s="212"/>
      <c r="AA393" s="212"/>
      <c r="AB393" s="212"/>
      <c r="AC393" s="212"/>
      <c r="AD393" s="212"/>
      <c r="AE393" s="212"/>
      <c r="AF393" s="212"/>
      <c r="AG393" s="212" t="s">
        <v>156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51" t="s">
        <v>473</v>
      </c>
      <c r="D394" s="223"/>
      <c r="E394" s="224"/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22"/>
      <c r="Z394" s="212"/>
      <c r="AA394" s="212"/>
      <c r="AB394" s="212"/>
      <c r="AC394" s="212"/>
      <c r="AD394" s="212"/>
      <c r="AE394" s="212"/>
      <c r="AF394" s="212"/>
      <c r="AG394" s="212" t="s">
        <v>156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2" x14ac:dyDescent="0.2">
      <c r="A395" s="219"/>
      <c r="B395" s="220"/>
      <c r="C395" s="252"/>
      <c r="D395" s="243"/>
      <c r="E395" s="243"/>
      <c r="F395" s="243"/>
      <c r="G395" s="243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22"/>
      <c r="Z395" s="212"/>
      <c r="AA395" s="212"/>
      <c r="AB395" s="212"/>
      <c r="AC395" s="212"/>
      <c r="AD395" s="212"/>
      <c r="AE395" s="212"/>
      <c r="AF395" s="212"/>
      <c r="AG395" s="212" t="s">
        <v>158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ht="22.5" outlineLevel="1" x14ac:dyDescent="0.2">
      <c r="A396" s="235">
        <v>79</v>
      </c>
      <c r="B396" s="236" t="s">
        <v>474</v>
      </c>
      <c r="C396" s="249" t="s">
        <v>475</v>
      </c>
      <c r="D396" s="237" t="s">
        <v>146</v>
      </c>
      <c r="E396" s="238">
        <v>33.463760000000001</v>
      </c>
      <c r="F396" s="239"/>
      <c r="G396" s="240">
        <f>ROUND(E396*F396,2)</f>
        <v>0</v>
      </c>
      <c r="H396" s="239"/>
      <c r="I396" s="240">
        <f>ROUND(E396*H396,2)</f>
        <v>0</v>
      </c>
      <c r="J396" s="239"/>
      <c r="K396" s="240">
        <f>ROUND(E396*J396,2)</f>
        <v>0</v>
      </c>
      <c r="L396" s="240">
        <v>21</v>
      </c>
      <c r="M396" s="240">
        <f>G396*(1+L396/100)</f>
        <v>0</v>
      </c>
      <c r="N396" s="238">
        <v>6.0000000000000001E-3</v>
      </c>
      <c r="O396" s="238">
        <f>ROUND(E396*N396,2)</f>
        <v>0.2</v>
      </c>
      <c r="P396" s="238">
        <v>0</v>
      </c>
      <c r="Q396" s="238">
        <f>ROUND(E396*P396,2)</f>
        <v>0</v>
      </c>
      <c r="R396" s="240" t="s">
        <v>193</v>
      </c>
      <c r="S396" s="240" t="s">
        <v>148</v>
      </c>
      <c r="T396" s="241" t="s">
        <v>149</v>
      </c>
      <c r="U396" s="222">
        <v>0</v>
      </c>
      <c r="V396" s="222">
        <f>ROUND(E396*U396,2)</f>
        <v>0</v>
      </c>
      <c r="W396" s="222"/>
      <c r="X396" s="222" t="s">
        <v>194</v>
      </c>
      <c r="Y396" s="222" t="s">
        <v>151</v>
      </c>
      <c r="Z396" s="212"/>
      <c r="AA396" s="212"/>
      <c r="AB396" s="212"/>
      <c r="AC396" s="212"/>
      <c r="AD396" s="212"/>
      <c r="AE396" s="212"/>
      <c r="AF396" s="212"/>
      <c r="AG396" s="212" t="s">
        <v>195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2" x14ac:dyDescent="0.2">
      <c r="A397" s="219"/>
      <c r="B397" s="220"/>
      <c r="C397" s="251" t="s">
        <v>476</v>
      </c>
      <c r="D397" s="223"/>
      <c r="E397" s="224">
        <v>33.46</v>
      </c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22"/>
      <c r="Z397" s="212"/>
      <c r="AA397" s="212"/>
      <c r="AB397" s="212"/>
      <c r="AC397" s="212"/>
      <c r="AD397" s="212"/>
      <c r="AE397" s="212"/>
      <c r="AF397" s="212"/>
      <c r="AG397" s="212" t="s">
        <v>156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51" t="s">
        <v>477</v>
      </c>
      <c r="D398" s="223"/>
      <c r="E398" s="224"/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22"/>
      <c r="Z398" s="212"/>
      <c r="AA398" s="212"/>
      <c r="AB398" s="212"/>
      <c r="AC398" s="212"/>
      <c r="AD398" s="212"/>
      <c r="AE398" s="212"/>
      <c r="AF398" s="212"/>
      <c r="AG398" s="212" t="s">
        <v>156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2" x14ac:dyDescent="0.2">
      <c r="A399" s="219"/>
      <c r="B399" s="220"/>
      <c r="C399" s="252"/>
      <c r="D399" s="243"/>
      <c r="E399" s="243"/>
      <c r="F399" s="243"/>
      <c r="G399" s="243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22"/>
      <c r="Z399" s="212"/>
      <c r="AA399" s="212"/>
      <c r="AB399" s="212"/>
      <c r="AC399" s="212"/>
      <c r="AD399" s="212"/>
      <c r="AE399" s="212"/>
      <c r="AF399" s="212"/>
      <c r="AG399" s="212" t="s">
        <v>158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ht="22.5" outlineLevel="1" x14ac:dyDescent="0.2">
      <c r="A400" s="235">
        <v>80</v>
      </c>
      <c r="B400" s="236" t="s">
        <v>478</v>
      </c>
      <c r="C400" s="249" t="s">
        <v>479</v>
      </c>
      <c r="D400" s="237" t="s">
        <v>146</v>
      </c>
      <c r="E400" s="238">
        <v>94.6</v>
      </c>
      <c r="F400" s="239"/>
      <c r="G400" s="240">
        <f>ROUND(E400*F400,2)</f>
        <v>0</v>
      </c>
      <c r="H400" s="239"/>
      <c r="I400" s="240">
        <f>ROUND(E400*H400,2)</f>
        <v>0</v>
      </c>
      <c r="J400" s="239"/>
      <c r="K400" s="240">
        <f>ROUND(E400*J400,2)</f>
        <v>0</v>
      </c>
      <c r="L400" s="240">
        <v>21</v>
      </c>
      <c r="M400" s="240">
        <f>G400*(1+L400/100)</f>
        <v>0</v>
      </c>
      <c r="N400" s="238">
        <v>4.4999999999999997E-3</v>
      </c>
      <c r="O400" s="238">
        <f>ROUND(E400*N400,2)</f>
        <v>0.43</v>
      </c>
      <c r="P400" s="238">
        <v>0</v>
      </c>
      <c r="Q400" s="238">
        <f>ROUND(E400*P400,2)</f>
        <v>0</v>
      </c>
      <c r="R400" s="240" t="s">
        <v>193</v>
      </c>
      <c r="S400" s="240" t="s">
        <v>148</v>
      </c>
      <c r="T400" s="241" t="s">
        <v>149</v>
      </c>
      <c r="U400" s="222">
        <v>0</v>
      </c>
      <c r="V400" s="222">
        <f>ROUND(E400*U400,2)</f>
        <v>0</v>
      </c>
      <c r="W400" s="222"/>
      <c r="X400" s="222" t="s">
        <v>194</v>
      </c>
      <c r="Y400" s="222" t="s">
        <v>151</v>
      </c>
      <c r="Z400" s="212"/>
      <c r="AA400" s="212"/>
      <c r="AB400" s="212"/>
      <c r="AC400" s="212"/>
      <c r="AD400" s="212"/>
      <c r="AE400" s="212"/>
      <c r="AF400" s="212"/>
      <c r="AG400" s="212" t="s">
        <v>195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2" x14ac:dyDescent="0.2">
      <c r="A401" s="219"/>
      <c r="B401" s="220"/>
      <c r="C401" s="251" t="s">
        <v>480</v>
      </c>
      <c r="D401" s="223"/>
      <c r="E401" s="224">
        <v>94.6</v>
      </c>
      <c r="F401" s="222"/>
      <c r="G401" s="22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22"/>
      <c r="Z401" s="212"/>
      <c r="AA401" s="212"/>
      <c r="AB401" s="212"/>
      <c r="AC401" s="212"/>
      <c r="AD401" s="212"/>
      <c r="AE401" s="212"/>
      <c r="AF401" s="212"/>
      <c r="AG401" s="212" t="s">
        <v>156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19"/>
      <c r="B402" s="220"/>
      <c r="C402" s="251" t="s">
        <v>481</v>
      </c>
      <c r="D402" s="223"/>
      <c r="E402" s="224"/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22"/>
      <c r="Z402" s="212"/>
      <c r="AA402" s="212"/>
      <c r="AB402" s="212"/>
      <c r="AC402" s="212"/>
      <c r="AD402" s="212"/>
      <c r="AE402" s="212"/>
      <c r="AF402" s="212"/>
      <c r="AG402" s="212" t="s">
        <v>156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2" x14ac:dyDescent="0.2">
      <c r="A403" s="219"/>
      <c r="B403" s="220"/>
      <c r="C403" s="252"/>
      <c r="D403" s="243"/>
      <c r="E403" s="243"/>
      <c r="F403" s="243"/>
      <c r="G403" s="243"/>
      <c r="H403" s="222"/>
      <c r="I403" s="222"/>
      <c r="J403" s="222"/>
      <c r="K403" s="222"/>
      <c r="L403" s="222"/>
      <c r="M403" s="222"/>
      <c r="N403" s="221"/>
      <c r="O403" s="221"/>
      <c r="P403" s="221"/>
      <c r="Q403" s="221"/>
      <c r="R403" s="222"/>
      <c r="S403" s="222"/>
      <c r="T403" s="222"/>
      <c r="U403" s="222"/>
      <c r="V403" s="222"/>
      <c r="W403" s="222"/>
      <c r="X403" s="222"/>
      <c r="Y403" s="222"/>
      <c r="Z403" s="212"/>
      <c r="AA403" s="212"/>
      <c r="AB403" s="212"/>
      <c r="AC403" s="212"/>
      <c r="AD403" s="212"/>
      <c r="AE403" s="212"/>
      <c r="AF403" s="212"/>
      <c r="AG403" s="212" t="s">
        <v>158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ht="33.75" outlineLevel="1" x14ac:dyDescent="0.2">
      <c r="A404" s="235">
        <v>81</v>
      </c>
      <c r="B404" s="236" t="s">
        <v>482</v>
      </c>
      <c r="C404" s="249" t="s">
        <v>483</v>
      </c>
      <c r="D404" s="237" t="s">
        <v>146</v>
      </c>
      <c r="E404" s="238">
        <v>3010.5275200000001</v>
      </c>
      <c r="F404" s="239"/>
      <c r="G404" s="240">
        <f>ROUND(E404*F404,2)</f>
        <v>0</v>
      </c>
      <c r="H404" s="239"/>
      <c r="I404" s="240">
        <f>ROUND(E404*H404,2)</f>
        <v>0</v>
      </c>
      <c r="J404" s="239"/>
      <c r="K404" s="240">
        <f>ROUND(E404*J404,2)</f>
        <v>0</v>
      </c>
      <c r="L404" s="240">
        <v>21</v>
      </c>
      <c r="M404" s="240">
        <f>G404*(1+L404/100)</f>
        <v>0</v>
      </c>
      <c r="N404" s="238">
        <v>1.0500000000000001E-2</v>
      </c>
      <c r="O404" s="238">
        <f>ROUND(E404*N404,2)</f>
        <v>31.61</v>
      </c>
      <c r="P404" s="238">
        <v>0</v>
      </c>
      <c r="Q404" s="238">
        <f>ROUND(E404*P404,2)</f>
        <v>0</v>
      </c>
      <c r="R404" s="240" t="s">
        <v>193</v>
      </c>
      <c r="S404" s="240" t="s">
        <v>148</v>
      </c>
      <c r="T404" s="241" t="s">
        <v>149</v>
      </c>
      <c r="U404" s="222">
        <v>0</v>
      </c>
      <c r="V404" s="222">
        <f>ROUND(E404*U404,2)</f>
        <v>0</v>
      </c>
      <c r="W404" s="222"/>
      <c r="X404" s="222" t="s">
        <v>194</v>
      </c>
      <c r="Y404" s="222" t="s">
        <v>151</v>
      </c>
      <c r="Z404" s="212"/>
      <c r="AA404" s="212"/>
      <c r="AB404" s="212"/>
      <c r="AC404" s="212"/>
      <c r="AD404" s="212"/>
      <c r="AE404" s="212"/>
      <c r="AF404" s="212"/>
      <c r="AG404" s="212" t="s">
        <v>195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2" x14ac:dyDescent="0.2">
      <c r="A405" s="219"/>
      <c r="B405" s="220"/>
      <c r="C405" s="251" t="s">
        <v>368</v>
      </c>
      <c r="D405" s="223"/>
      <c r="E405" s="224">
        <v>2332</v>
      </c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22"/>
      <c r="Z405" s="212"/>
      <c r="AA405" s="212"/>
      <c r="AB405" s="212"/>
      <c r="AC405" s="212"/>
      <c r="AD405" s="212"/>
      <c r="AE405" s="212"/>
      <c r="AF405" s="212"/>
      <c r="AG405" s="212" t="s">
        <v>156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51" t="s">
        <v>372</v>
      </c>
      <c r="D406" s="223"/>
      <c r="E406" s="224">
        <v>611.6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22"/>
      <c r="Z406" s="212"/>
      <c r="AA406" s="212"/>
      <c r="AB406" s="212"/>
      <c r="AC406" s="212"/>
      <c r="AD406" s="212"/>
      <c r="AE406" s="212"/>
      <c r="AF406" s="212"/>
      <c r="AG406" s="212" t="s">
        <v>156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19"/>
      <c r="B407" s="220"/>
      <c r="C407" s="251" t="s">
        <v>481</v>
      </c>
      <c r="D407" s="223"/>
      <c r="E407" s="224"/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22"/>
      <c r="Z407" s="212"/>
      <c r="AA407" s="212"/>
      <c r="AB407" s="212"/>
      <c r="AC407" s="212"/>
      <c r="AD407" s="212"/>
      <c r="AE407" s="212"/>
      <c r="AF407" s="212"/>
      <c r="AG407" s="212" t="s">
        <v>156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2">
      <c r="A408" s="219"/>
      <c r="B408" s="220"/>
      <c r="C408" s="251" t="s">
        <v>484</v>
      </c>
      <c r="D408" s="223"/>
      <c r="E408" s="224">
        <v>66.930000000000007</v>
      </c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22"/>
      <c r="Z408" s="212"/>
      <c r="AA408" s="212"/>
      <c r="AB408" s="212"/>
      <c r="AC408" s="212"/>
      <c r="AD408" s="212"/>
      <c r="AE408" s="212"/>
      <c r="AF408" s="212"/>
      <c r="AG408" s="212" t="s">
        <v>156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2">
      <c r="A409" s="219"/>
      <c r="B409" s="220"/>
      <c r="C409" s="251" t="s">
        <v>477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22"/>
      <c r="Z409" s="212"/>
      <c r="AA409" s="212"/>
      <c r="AB409" s="212"/>
      <c r="AC409" s="212"/>
      <c r="AD409" s="212"/>
      <c r="AE409" s="212"/>
      <c r="AF409" s="212"/>
      <c r="AG409" s="212" t="s">
        <v>156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2">
      <c r="A410" s="219"/>
      <c r="B410" s="220"/>
      <c r="C410" s="252"/>
      <c r="D410" s="243"/>
      <c r="E410" s="243"/>
      <c r="F410" s="243"/>
      <c r="G410" s="243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22"/>
      <c r="Z410" s="212"/>
      <c r="AA410" s="212"/>
      <c r="AB410" s="212"/>
      <c r="AC410" s="212"/>
      <c r="AD410" s="212"/>
      <c r="AE410" s="212"/>
      <c r="AF410" s="212"/>
      <c r="AG410" s="212" t="s">
        <v>158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33.75" outlineLevel="1" x14ac:dyDescent="0.2">
      <c r="A411" s="235">
        <v>82</v>
      </c>
      <c r="B411" s="236" t="s">
        <v>485</v>
      </c>
      <c r="C411" s="249" t="s">
        <v>486</v>
      </c>
      <c r="D411" s="237" t="s">
        <v>146</v>
      </c>
      <c r="E411" s="238">
        <v>611.6</v>
      </c>
      <c r="F411" s="239"/>
      <c r="G411" s="240">
        <f>ROUND(E411*F411,2)</f>
        <v>0</v>
      </c>
      <c r="H411" s="239"/>
      <c r="I411" s="240">
        <f>ROUND(E411*H411,2)</f>
        <v>0</v>
      </c>
      <c r="J411" s="239"/>
      <c r="K411" s="240">
        <f>ROUND(E411*J411,2)</f>
        <v>0</v>
      </c>
      <c r="L411" s="240">
        <v>21</v>
      </c>
      <c r="M411" s="240">
        <f>G411*(1+L411/100)</f>
        <v>0</v>
      </c>
      <c r="N411" s="238">
        <v>1.4E-2</v>
      </c>
      <c r="O411" s="238">
        <f>ROUND(E411*N411,2)</f>
        <v>8.56</v>
      </c>
      <c r="P411" s="238">
        <v>0</v>
      </c>
      <c r="Q411" s="238">
        <f>ROUND(E411*P411,2)</f>
        <v>0</v>
      </c>
      <c r="R411" s="240" t="s">
        <v>193</v>
      </c>
      <c r="S411" s="240" t="s">
        <v>148</v>
      </c>
      <c r="T411" s="241" t="s">
        <v>149</v>
      </c>
      <c r="U411" s="222">
        <v>0</v>
      </c>
      <c r="V411" s="222">
        <f>ROUND(E411*U411,2)</f>
        <v>0</v>
      </c>
      <c r="W411" s="222"/>
      <c r="X411" s="222" t="s">
        <v>194</v>
      </c>
      <c r="Y411" s="222" t="s">
        <v>151</v>
      </c>
      <c r="Z411" s="212"/>
      <c r="AA411" s="212"/>
      <c r="AB411" s="212"/>
      <c r="AC411" s="212"/>
      <c r="AD411" s="212"/>
      <c r="AE411" s="212"/>
      <c r="AF411" s="212"/>
      <c r="AG411" s="212" t="s">
        <v>195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2">
      <c r="A412" s="219"/>
      <c r="B412" s="220"/>
      <c r="C412" s="251" t="s">
        <v>379</v>
      </c>
      <c r="D412" s="223"/>
      <c r="E412" s="224">
        <v>611.6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22"/>
      <c r="Z412" s="212"/>
      <c r="AA412" s="212"/>
      <c r="AB412" s="212"/>
      <c r="AC412" s="212"/>
      <c r="AD412" s="212"/>
      <c r="AE412" s="212"/>
      <c r="AF412" s="212"/>
      <c r="AG412" s="212" t="s">
        <v>156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2">
      <c r="A413" s="219"/>
      <c r="B413" s="220"/>
      <c r="C413" s="251" t="s">
        <v>481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22"/>
      <c r="Z413" s="212"/>
      <c r="AA413" s="212"/>
      <c r="AB413" s="212"/>
      <c r="AC413" s="212"/>
      <c r="AD413" s="212"/>
      <c r="AE413" s="212"/>
      <c r="AF413" s="212"/>
      <c r="AG413" s="212" t="s">
        <v>156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2" x14ac:dyDescent="0.2">
      <c r="A414" s="219"/>
      <c r="B414" s="220"/>
      <c r="C414" s="252"/>
      <c r="D414" s="243"/>
      <c r="E414" s="243"/>
      <c r="F414" s="243"/>
      <c r="G414" s="243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22"/>
      <c r="Z414" s="212"/>
      <c r="AA414" s="212"/>
      <c r="AB414" s="212"/>
      <c r="AC414" s="212"/>
      <c r="AD414" s="212"/>
      <c r="AE414" s="212"/>
      <c r="AF414" s="212"/>
      <c r="AG414" s="212" t="s">
        <v>158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ht="33.75" outlineLevel="1" x14ac:dyDescent="0.2">
      <c r="A415" s="235">
        <v>83</v>
      </c>
      <c r="B415" s="236" t="s">
        <v>487</v>
      </c>
      <c r="C415" s="249" t="s">
        <v>488</v>
      </c>
      <c r="D415" s="237" t="s">
        <v>146</v>
      </c>
      <c r="E415" s="238">
        <v>2943.6</v>
      </c>
      <c r="F415" s="239"/>
      <c r="G415" s="240">
        <f>ROUND(E415*F415,2)</f>
        <v>0</v>
      </c>
      <c r="H415" s="239"/>
      <c r="I415" s="240">
        <f>ROUND(E415*H415,2)</f>
        <v>0</v>
      </c>
      <c r="J415" s="239"/>
      <c r="K415" s="240">
        <f>ROUND(E415*J415,2)</f>
        <v>0</v>
      </c>
      <c r="L415" s="240">
        <v>21</v>
      </c>
      <c r="M415" s="240">
        <f>G415*(1+L415/100)</f>
        <v>0</v>
      </c>
      <c r="N415" s="238">
        <v>1.7500000000000002E-2</v>
      </c>
      <c r="O415" s="238">
        <f>ROUND(E415*N415,2)</f>
        <v>51.51</v>
      </c>
      <c r="P415" s="238">
        <v>0</v>
      </c>
      <c r="Q415" s="238">
        <f>ROUND(E415*P415,2)</f>
        <v>0</v>
      </c>
      <c r="R415" s="240" t="s">
        <v>193</v>
      </c>
      <c r="S415" s="240" t="s">
        <v>148</v>
      </c>
      <c r="T415" s="241" t="s">
        <v>149</v>
      </c>
      <c r="U415" s="222">
        <v>0</v>
      </c>
      <c r="V415" s="222">
        <f>ROUND(E415*U415,2)</f>
        <v>0</v>
      </c>
      <c r="W415" s="222"/>
      <c r="X415" s="222" t="s">
        <v>194</v>
      </c>
      <c r="Y415" s="222" t="s">
        <v>151</v>
      </c>
      <c r="Z415" s="212"/>
      <c r="AA415" s="212"/>
      <c r="AB415" s="212"/>
      <c r="AC415" s="212"/>
      <c r="AD415" s="212"/>
      <c r="AE415" s="212"/>
      <c r="AF415" s="212"/>
      <c r="AG415" s="212" t="s">
        <v>195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2" x14ac:dyDescent="0.2">
      <c r="A416" s="219"/>
      <c r="B416" s="220"/>
      <c r="C416" s="251" t="s">
        <v>368</v>
      </c>
      <c r="D416" s="223"/>
      <c r="E416" s="224">
        <v>2332</v>
      </c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22"/>
      <c r="Z416" s="212"/>
      <c r="AA416" s="212"/>
      <c r="AB416" s="212"/>
      <c r="AC416" s="212"/>
      <c r="AD416" s="212"/>
      <c r="AE416" s="212"/>
      <c r="AF416" s="212"/>
      <c r="AG416" s="212" t="s">
        <v>156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3" x14ac:dyDescent="0.2">
      <c r="A417" s="219"/>
      <c r="B417" s="220"/>
      <c r="C417" s="251" t="s">
        <v>372</v>
      </c>
      <c r="D417" s="223"/>
      <c r="E417" s="224">
        <v>611.6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22"/>
      <c r="Z417" s="212"/>
      <c r="AA417" s="212"/>
      <c r="AB417" s="212"/>
      <c r="AC417" s="212"/>
      <c r="AD417" s="212"/>
      <c r="AE417" s="212"/>
      <c r="AF417" s="212"/>
      <c r="AG417" s="212" t="s">
        <v>156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2">
      <c r="A418" s="219"/>
      <c r="B418" s="220"/>
      <c r="C418" s="251" t="s">
        <v>481</v>
      </c>
      <c r="D418" s="223"/>
      <c r="E418" s="224"/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22"/>
      <c r="Z418" s="212"/>
      <c r="AA418" s="212"/>
      <c r="AB418" s="212"/>
      <c r="AC418" s="212"/>
      <c r="AD418" s="212"/>
      <c r="AE418" s="212"/>
      <c r="AF418" s="212"/>
      <c r="AG418" s="212" t="s">
        <v>156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2" x14ac:dyDescent="0.2">
      <c r="A419" s="219"/>
      <c r="B419" s="220"/>
      <c r="C419" s="252"/>
      <c r="D419" s="243"/>
      <c r="E419" s="243"/>
      <c r="F419" s="243"/>
      <c r="G419" s="243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22"/>
      <c r="Z419" s="212"/>
      <c r="AA419" s="212"/>
      <c r="AB419" s="212"/>
      <c r="AC419" s="212"/>
      <c r="AD419" s="212"/>
      <c r="AE419" s="212"/>
      <c r="AF419" s="212"/>
      <c r="AG419" s="212" t="s">
        <v>158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ht="33.75" outlineLevel="1" x14ac:dyDescent="0.2">
      <c r="A420" s="235">
        <v>84</v>
      </c>
      <c r="B420" s="236" t="s">
        <v>489</v>
      </c>
      <c r="C420" s="249" t="s">
        <v>490</v>
      </c>
      <c r="D420" s="237" t="s">
        <v>146</v>
      </c>
      <c r="E420" s="238">
        <v>611.6</v>
      </c>
      <c r="F420" s="239"/>
      <c r="G420" s="240">
        <f>ROUND(E420*F420,2)</f>
        <v>0</v>
      </c>
      <c r="H420" s="239"/>
      <c r="I420" s="240">
        <f>ROUND(E420*H420,2)</f>
        <v>0</v>
      </c>
      <c r="J420" s="239"/>
      <c r="K420" s="240">
        <f>ROUND(E420*J420,2)</f>
        <v>0</v>
      </c>
      <c r="L420" s="240">
        <v>21</v>
      </c>
      <c r="M420" s="240">
        <f>G420*(1+L420/100)</f>
        <v>0</v>
      </c>
      <c r="N420" s="238">
        <v>2.1000000000000001E-2</v>
      </c>
      <c r="O420" s="238">
        <f>ROUND(E420*N420,2)</f>
        <v>12.84</v>
      </c>
      <c r="P420" s="238">
        <v>0</v>
      </c>
      <c r="Q420" s="238">
        <f>ROUND(E420*P420,2)</f>
        <v>0</v>
      </c>
      <c r="R420" s="240" t="s">
        <v>193</v>
      </c>
      <c r="S420" s="240" t="s">
        <v>148</v>
      </c>
      <c r="T420" s="241" t="s">
        <v>149</v>
      </c>
      <c r="U420" s="222">
        <v>0</v>
      </c>
      <c r="V420" s="222">
        <f>ROUND(E420*U420,2)</f>
        <v>0</v>
      </c>
      <c r="W420" s="222"/>
      <c r="X420" s="222" t="s">
        <v>194</v>
      </c>
      <c r="Y420" s="222" t="s">
        <v>151</v>
      </c>
      <c r="Z420" s="212"/>
      <c r="AA420" s="212"/>
      <c r="AB420" s="212"/>
      <c r="AC420" s="212"/>
      <c r="AD420" s="212"/>
      <c r="AE420" s="212"/>
      <c r="AF420" s="212"/>
      <c r="AG420" s="212" t="s">
        <v>195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2" x14ac:dyDescent="0.2">
      <c r="A421" s="219"/>
      <c r="B421" s="220"/>
      <c r="C421" s="251" t="s">
        <v>379</v>
      </c>
      <c r="D421" s="223"/>
      <c r="E421" s="224">
        <v>611.6</v>
      </c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22"/>
      <c r="Z421" s="212"/>
      <c r="AA421" s="212"/>
      <c r="AB421" s="212"/>
      <c r="AC421" s="212"/>
      <c r="AD421" s="212"/>
      <c r="AE421" s="212"/>
      <c r="AF421" s="212"/>
      <c r="AG421" s="212" t="s">
        <v>156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19"/>
      <c r="B422" s="220"/>
      <c r="C422" s="251" t="s">
        <v>481</v>
      </c>
      <c r="D422" s="223"/>
      <c r="E422" s="224"/>
      <c r="F422" s="222"/>
      <c r="G422" s="222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22"/>
      <c r="Z422" s="212"/>
      <c r="AA422" s="212"/>
      <c r="AB422" s="212"/>
      <c r="AC422" s="212"/>
      <c r="AD422" s="212"/>
      <c r="AE422" s="212"/>
      <c r="AF422" s="212"/>
      <c r="AG422" s="212" t="s">
        <v>156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2" x14ac:dyDescent="0.2">
      <c r="A423" s="219"/>
      <c r="B423" s="220"/>
      <c r="C423" s="252"/>
      <c r="D423" s="243"/>
      <c r="E423" s="243"/>
      <c r="F423" s="243"/>
      <c r="G423" s="243"/>
      <c r="H423" s="222"/>
      <c r="I423" s="222"/>
      <c r="J423" s="222"/>
      <c r="K423" s="222"/>
      <c r="L423" s="222"/>
      <c r="M423" s="222"/>
      <c r="N423" s="221"/>
      <c r="O423" s="221"/>
      <c r="P423" s="221"/>
      <c r="Q423" s="221"/>
      <c r="R423" s="222"/>
      <c r="S423" s="222"/>
      <c r="T423" s="222"/>
      <c r="U423" s="222"/>
      <c r="V423" s="222"/>
      <c r="W423" s="222"/>
      <c r="X423" s="222"/>
      <c r="Y423" s="222"/>
      <c r="Z423" s="212"/>
      <c r="AA423" s="212"/>
      <c r="AB423" s="212"/>
      <c r="AC423" s="212"/>
      <c r="AD423" s="212"/>
      <c r="AE423" s="212"/>
      <c r="AF423" s="212"/>
      <c r="AG423" s="212" t="s">
        <v>158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ht="22.5" outlineLevel="1" x14ac:dyDescent="0.2">
      <c r="A424" s="235">
        <v>85</v>
      </c>
      <c r="B424" s="236" t="s">
        <v>491</v>
      </c>
      <c r="C424" s="249" t="s">
        <v>492</v>
      </c>
      <c r="D424" s="237" t="s">
        <v>146</v>
      </c>
      <c r="E424" s="238">
        <v>21.6</v>
      </c>
      <c r="F424" s="239"/>
      <c r="G424" s="240">
        <f>ROUND(E424*F424,2)</f>
        <v>0</v>
      </c>
      <c r="H424" s="239"/>
      <c r="I424" s="240">
        <f>ROUND(E424*H424,2)</f>
        <v>0</v>
      </c>
      <c r="J424" s="239"/>
      <c r="K424" s="240">
        <f>ROUND(E424*J424,2)</f>
        <v>0</v>
      </c>
      <c r="L424" s="240">
        <v>21</v>
      </c>
      <c r="M424" s="240">
        <f>G424*(1+L424/100)</f>
        <v>0</v>
      </c>
      <c r="N424" s="238">
        <v>7.1999999999999998E-3</v>
      </c>
      <c r="O424" s="238">
        <f>ROUND(E424*N424,2)</f>
        <v>0.16</v>
      </c>
      <c r="P424" s="238">
        <v>0</v>
      </c>
      <c r="Q424" s="238">
        <f>ROUND(E424*P424,2)</f>
        <v>0</v>
      </c>
      <c r="R424" s="240" t="s">
        <v>193</v>
      </c>
      <c r="S424" s="240" t="s">
        <v>148</v>
      </c>
      <c r="T424" s="241" t="s">
        <v>149</v>
      </c>
      <c r="U424" s="222">
        <v>0</v>
      </c>
      <c r="V424" s="222">
        <f>ROUND(E424*U424,2)</f>
        <v>0</v>
      </c>
      <c r="W424" s="222"/>
      <c r="X424" s="222" t="s">
        <v>194</v>
      </c>
      <c r="Y424" s="222" t="s">
        <v>151</v>
      </c>
      <c r="Z424" s="212"/>
      <c r="AA424" s="212"/>
      <c r="AB424" s="212"/>
      <c r="AC424" s="212"/>
      <c r="AD424" s="212"/>
      <c r="AE424" s="212"/>
      <c r="AF424" s="212"/>
      <c r="AG424" s="212" t="s">
        <v>195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2" x14ac:dyDescent="0.2">
      <c r="A425" s="219"/>
      <c r="B425" s="220"/>
      <c r="C425" s="251" t="s">
        <v>493</v>
      </c>
      <c r="D425" s="223"/>
      <c r="E425" s="224">
        <v>21.6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22"/>
      <c r="Z425" s="212"/>
      <c r="AA425" s="212"/>
      <c r="AB425" s="212"/>
      <c r="AC425" s="212"/>
      <c r="AD425" s="212"/>
      <c r="AE425" s="212"/>
      <c r="AF425" s="212"/>
      <c r="AG425" s="212" t="s">
        <v>156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19"/>
      <c r="B426" s="220"/>
      <c r="C426" s="251" t="s">
        <v>473</v>
      </c>
      <c r="D426" s="223"/>
      <c r="E426" s="224"/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22"/>
      <c r="Z426" s="212"/>
      <c r="AA426" s="212"/>
      <c r="AB426" s="212"/>
      <c r="AC426" s="212"/>
      <c r="AD426" s="212"/>
      <c r="AE426" s="212"/>
      <c r="AF426" s="212"/>
      <c r="AG426" s="212" t="s">
        <v>156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2" x14ac:dyDescent="0.2">
      <c r="A427" s="219"/>
      <c r="B427" s="220"/>
      <c r="C427" s="252"/>
      <c r="D427" s="243"/>
      <c r="E427" s="243"/>
      <c r="F427" s="243"/>
      <c r="G427" s="243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22"/>
      <c r="Z427" s="212"/>
      <c r="AA427" s="212"/>
      <c r="AB427" s="212"/>
      <c r="AC427" s="212"/>
      <c r="AD427" s="212"/>
      <c r="AE427" s="212"/>
      <c r="AF427" s="212"/>
      <c r="AG427" s="212" t="s">
        <v>158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ht="22.5" outlineLevel="1" x14ac:dyDescent="0.2">
      <c r="A428" s="235">
        <v>86</v>
      </c>
      <c r="B428" s="236" t="s">
        <v>494</v>
      </c>
      <c r="C428" s="249" t="s">
        <v>495</v>
      </c>
      <c r="D428" s="237" t="s">
        <v>146</v>
      </c>
      <c r="E428" s="238">
        <v>31.68</v>
      </c>
      <c r="F428" s="239"/>
      <c r="G428" s="240">
        <f>ROUND(E428*F428,2)</f>
        <v>0</v>
      </c>
      <c r="H428" s="239"/>
      <c r="I428" s="240">
        <f>ROUND(E428*H428,2)</f>
        <v>0</v>
      </c>
      <c r="J428" s="239"/>
      <c r="K428" s="240">
        <f>ROUND(E428*J428,2)</f>
        <v>0</v>
      </c>
      <c r="L428" s="240">
        <v>21</v>
      </c>
      <c r="M428" s="240">
        <f>G428*(1+L428/100)</f>
        <v>0</v>
      </c>
      <c r="N428" s="238">
        <v>1.6799999999999999E-2</v>
      </c>
      <c r="O428" s="238">
        <f>ROUND(E428*N428,2)</f>
        <v>0.53</v>
      </c>
      <c r="P428" s="238">
        <v>0</v>
      </c>
      <c r="Q428" s="238">
        <f>ROUND(E428*P428,2)</f>
        <v>0</v>
      </c>
      <c r="R428" s="240" t="s">
        <v>193</v>
      </c>
      <c r="S428" s="240" t="s">
        <v>148</v>
      </c>
      <c r="T428" s="241" t="s">
        <v>149</v>
      </c>
      <c r="U428" s="222">
        <v>0</v>
      </c>
      <c r="V428" s="222">
        <f>ROUND(E428*U428,2)</f>
        <v>0</v>
      </c>
      <c r="W428" s="222"/>
      <c r="X428" s="222" t="s">
        <v>194</v>
      </c>
      <c r="Y428" s="222" t="s">
        <v>151</v>
      </c>
      <c r="Z428" s="212"/>
      <c r="AA428" s="212"/>
      <c r="AB428" s="212"/>
      <c r="AC428" s="212"/>
      <c r="AD428" s="212"/>
      <c r="AE428" s="212"/>
      <c r="AF428" s="212"/>
      <c r="AG428" s="212" t="s">
        <v>195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2" x14ac:dyDescent="0.2">
      <c r="A429" s="219"/>
      <c r="B429" s="220"/>
      <c r="C429" s="251" t="s">
        <v>496</v>
      </c>
      <c r="D429" s="223"/>
      <c r="E429" s="224">
        <v>31.68</v>
      </c>
      <c r="F429" s="222"/>
      <c r="G429" s="222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22"/>
      <c r="Z429" s="212"/>
      <c r="AA429" s="212"/>
      <c r="AB429" s="212"/>
      <c r="AC429" s="212"/>
      <c r="AD429" s="212"/>
      <c r="AE429" s="212"/>
      <c r="AF429" s="212"/>
      <c r="AG429" s="212" t="s">
        <v>156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3" x14ac:dyDescent="0.2">
      <c r="A430" s="219"/>
      <c r="B430" s="220"/>
      <c r="C430" s="251" t="s">
        <v>473</v>
      </c>
      <c r="D430" s="223"/>
      <c r="E430" s="224"/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22"/>
      <c r="Z430" s="212"/>
      <c r="AA430" s="212"/>
      <c r="AB430" s="212"/>
      <c r="AC430" s="212"/>
      <c r="AD430" s="212"/>
      <c r="AE430" s="212"/>
      <c r="AF430" s="212"/>
      <c r="AG430" s="212" t="s">
        <v>156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2" x14ac:dyDescent="0.2">
      <c r="A431" s="219"/>
      <c r="B431" s="220"/>
      <c r="C431" s="252"/>
      <c r="D431" s="243"/>
      <c r="E431" s="243"/>
      <c r="F431" s="243"/>
      <c r="G431" s="243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22"/>
      <c r="Z431" s="212"/>
      <c r="AA431" s="212"/>
      <c r="AB431" s="212"/>
      <c r="AC431" s="212"/>
      <c r="AD431" s="212"/>
      <c r="AE431" s="212"/>
      <c r="AF431" s="212"/>
      <c r="AG431" s="212" t="s">
        <v>158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35">
        <v>87</v>
      </c>
      <c r="B432" s="236" t="s">
        <v>497</v>
      </c>
      <c r="C432" s="249" t="s">
        <v>498</v>
      </c>
      <c r="D432" s="237" t="s">
        <v>335</v>
      </c>
      <c r="E432" s="238">
        <v>109.14023</v>
      </c>
      <c r="F432" s="239"/>
      <c r="G432" s="240">
        <f>ROUND(E432*F432,2)</f>
        <v>0</v>
      </c>
      <c r="H432" s="239"/>
      <c r="I432" s="240">
        <f>ROUND(E432*H432,2)</f>
        <v>0</v>
      </c>
      <c r="J432" s="239"/>
      <c r="K432" s="240">
        <f>ROUND(E432*J432,2)</f>
        <v>0</v>
      </c>
      <c r="L432" s="240">
        <v>21</v>
      </c>
      <c r="M432" s="240">
        <f>G432*(1+L432/100)</f>
        <v>0</v>
      </c>
      <c r="N432" s="238">
        <v>0</v>
      </c>
      <c r="O432" s="238">
        <f>ROUND(E432*N432,2)</f>
        <v>0</v>
      </c>
      <c r="P432" s="238">
        <v>0</v>
      </c>
      <c r="Q432" s="238">
        <f>ROUND(E432*P432,2)</f>
        <v>0</v>
      </c>
      <c r="R432" s="240" t="s">
        <v>447</v>
      </c>
      <c r="S432" s="240" t="s">
        <v>148</v>
      </c>
      <c r="T432" s="241" t="s">
        <v>149</v>
      </c>
      <c r="U432" s="222">
        <v>1.966</v>
      </c>
      <c r="V432" s="222">
        <f>ROUND(E432*U432,2)</f>
        <v>214.57</v>
      </c>
      <c r="W432" s="222"/>
      <c r="X432" s="222" t="s">
        <v>150</v>
      </c>
      <c r="Y432" s="222" t="s">
        <v>151</v>
      </c>
      <c r="Z432" s="212"/>
      <c r="AA432" s="212"/>
      <c r="AB432" s="212"/>
      <c r="AC432" s="212"/>
      <c r="AD432" s="212"/>
      <c r="AE432" s="212"/>
      <c r="AF432" s="212"/>
      <c r="AG432" s="212" t="s">
        <v>354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2" x14ac:dyDescent="0.2">
      <c r="A433" s="219"/>
      <c r="B433" s="220"/>
      <c r="C433" s="250" t="s">
        <v>444</v>
      </c>
      <c r="D433" s="242"/>
      <c r="E433" s="242"/>
      <c r="F433" s="242"/>
      <c r="G433" s="242"/>
      <c r="H433" s="222"/>
      <c r="I433" s="222"/>
      <c r="J433" s="222"/>
      <c r="K433" s="222"/>
      <c r="L433" s="222"/>
      <c r="M433" s="222"/>
      <c r="N433" s="221"/>
      <c r="O433" s="221"/>
      <c r="P433" s="221"/>
      <c r="Q433" s="221"/>
      <c r="R433" s="222"/>
      <c r="S433" s="222"/>
      <c r="T433" s="222"/>
      <c r="U433" s="222"/>
      <c r="V433" s="222"/>
      <c r="W433" s="222"/>
      <c r="X433" s="222"/>
      <c r="Y433" s="222"/>
      <c r="Z433" s="212"/>
      <c r="AA433" s="212"/>
      <c r="AB433" s="212"/>
      <c r="AC433" s="212"/>
      <c r="AD433" s="212"/>
      <c r="AE433" s="212"/>
      <c r="AF433" s="212"/>
      <c r="AG433" s="212" t="s">
        <v>154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2" x14ac:dyDescent="0.2">
      <c r="A434" s="219"/>
      <c r="B434" s="220"/>
      <c r="C434" s="252"/>
      <c r="D434" s="243"/>
      <c r="E434" s="243"/>
      <c r="F434" s="243"/>
      <c r="G434" s="243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22"/>
      <c r="Z434" s="212"/>
      <c r="AA434" s="212"/>
      <c r="AB434" s="212"/>
      <c r="AC434" s="212"/>
      <c r="AD434" s="212"/>
      <c r="AE434" s="212"/>
      <c r="AF434" s="212"/>
      <c r="AG434" s="212" t="s">
        <v>158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x14ac:dyDescent="0.2">
      <c r="A435" s="228" t="s">
        <v>142</v>
      </c>
      <c r="B435" s="229" t="s">
        <v>86</v>
      </c>
      <c r="C435" s="248" t="s">
        <v>87</v>
      </c>
      <c r="D435" s="230"/>
      <c r="E435" s="231"/>
      <c r="F435" s="232"/>
      <c r="G435" s="232">
        <f>SUMIF(AG436:AG486,"&lt;&gt;NOR",G436:G486)</f>
        <v>0</v>
      </c>
      <c r="H435" s="232"/>
      <c r="I435" s="232">
        <f>SUM(I436:I486)</f>
        <v>0</v>
      </c>
      <c r="J435" s="232"/>
      <c r="K435" s="232">
        <f>SUM(K436:K486)</f>
        <v>0</v>
      </c>
      <c r="L435" s="232"/>
      <c r="M435" s="232">
        <f>SUM(M436:M486)</f>
        <v>0</v>
      </c>
      <c r="N435" s="231"/>
      <c r="O435" s="231">
        <f>SUM(O436:O486)</f>
        <v>0.19</v>
      </c>
      <c r="P435" s="231"/>
      <c r="Q435" s="231">
        <f>SUM(Q436:Q486)</f>
        <v>0.31000000000000005</v>
      </c>
      <c r="R435" s="232"/>
      <c r="S435" s="232"/>
      <c r="T435" s="233"/>
      <c r="U435" s="227"/>
      <c r="V435" s="227">
        <f>SUM(V436:V486)</f>
        <v>48.569999999999993</v>
      </c>
      <c r="W435" s="227"/>
      <c r="X435" s="227"/>
      <c r="Y435" s="227"/>
      <c r="AG435" t="s">
        <v>143</v>
      </c>
    </row>
    <row r="436" spans="1:60" outlineLevel="1" x14ac:dyDescent="0.2">
      <c r="A436" s="235">
        <v>88</v>
      </c>
      <c r="B436" s="236" t="s">
        <v>499</v>
      </c>
      <c r="C436" s="249" t="s">
        <v>500</v>
      </c>
      <c r="D436" s="237" t="s">
        <v>228</v>
      </c>
      <c r="E436" s="238">
        <v>14</v>
      </c>
      <c r="F436" s="239"/>
      <c r="G436" s="240">
        <f>ROUND(E436*F436,2)</f>
        <v>0</v>
      </c>
      <c r="H436" s="239"/>
      <c r="I436" s="240">
        <f>ROUND(E436*H436,2)</f>
        <v>0</v>
      </c>
      <c r="J436" s="239"/>
      <c r="K436" s="240">
        <f>ROUND(E436*J436,2)</f>
        <v>0</v>
      </c>
      <c r="L436" s="240">
        <v>21</v>
      </c>
      <c r="M436" s="240">
        <f>G436*(1+L436/100)</f>
        <v>0</v>
      </c>
      <c r="N436" s="238">
        <v>6.8300000000000001E-3</v>
      </c>
      <c r="O436" s="238">
        <f>ROUND(E436*N436,2)</f>
        <v>0.1</v>
      </c>
      <c r="P436" s="238">
        <v>0</v>
      </c>
      <c r="Q436" s="238">
        <f>ROUND(E436*P436,2)</f>
        <v>0</v>
      </c>
      <c r="R436" s="240" t="s">
        <v>501</v>
      </c>
      <c r="S436" s="240" t="s">
        <v>148</v>
      </c>
      <c r="T436" s="241" t="s">
        <v>149</v>
      </c>
      <c r="U436" s="222">
        <v>0.73699999999999999</v>
      </c>
      <c r="V436" s="222">
        <f>ROUND(E436*U436,2)</f>
        <v>10.32</v>
      </c>
      <c r="W436" s="222"/>
      <c r="X436" s="222" t="s">
        <v>150</v>
      </c>
      <c r="Y436" s="222" t="s">
        <v>151</v>
      </c>
      <c r="Z436" s="212"/>
      <c r="AA436" s="212"/>
      <c r="AB436" s="212"/>
      <c r="AC436" s="212"/>
      <c r="AD436" s="212"/>
      <c r="AE436" s="212"/>
      <c r="AF436" s="212"/>
      <c r="AG436" s="212" t="s">
        <v>152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2" x14ac:dyDescent="0.2">
      <c r="A437" s="219"/>
      <c r="B437" s="220"/>
      <c r="C437" s="253" t="s">
        <v>502</v>
      </c>
      <c r="D437" s="244"/>
      <c r="E437" s="244"/>
      <c r="F437" s="244"/>
      <c r="G437" s="244"/>
      <c r="H437" s="222"/>
      <c r="I437" s="222"/>
      <c r="J437" s="222"/>
      <c r="K437" s="222"/>
      <c r="L437" s="222"/>
      <c r="M437" s="222"/>
      <c r="N437" s="221"/>
      <c r="O437" s="221"/>
      <c r="P437" s="221"/>
      <c r="Q437" s="221"/>
      <c r="R437" s="222"/>
      <c r="S437" s="222"/>
      <c r="T437" s="222"/>
      <c r="U437" s="222"/>
      <c r="V437" s="222"/>
      <c r="W437" s="222"/>
      <c r="X437" s="222"/>
      <c r="Y437" s="222"/>
      <c r="Z437" s="212"/>
      <c r="AA437" s="212"/>
      <c r="AB437" s="212"/>
      <c r="AC437" s="212"/>
      <c r="AD437" s="212"/>
      <c r="AE437" s="212"/>
      <c r="AF437" s="212"/>
      <c r="AG437" s="212" t="s">
        <v>184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2">
      <c r="A438" s="219"/>
      <c r="B438" s="220"/>
      <c r="C438" s="251" t="s">
        <v>503</v>
      </c>
      <c r="D438" s="223"/>
      <c r="E438" s="224">
        <v>14</v>
      </c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22"/>
      <c r="Z438" s="212"/>
      <c r="AA438" s="212"/>
      <c r="AB438" s="212"/>
      <c r="AC438" s="212"/>
      <c r="AD438" s="212"/>
      <c r="AE438" s="212"/>
      <c r="AF438" s="212"/>
      <c r="AG438" s="212" t="s">
        <v>156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2" x14ac:dyDescent="0.2">
      <c r="A439" s="219"/>
      <c r="B439" s="220"/>
      <c r="C439" s="252"/>
      <c r="D439" s="243"/>
      <c r="E439" s="243"/>
      <c r="F439" s="243"/>
      <c r="G439" s="243"/>
      <c r="H439" s="222"/>
      <c r="I439" s="222"/>
      <c r="J439" s="222"/>
      <c r="K439" s="222"/>
      <c r="L439" s="222"/>
      <c r="M439" s="222"/>
      <c r="N439" s="221"/>
      <c r="O439" s="221"/>
      <c r="P439" s="221"/>
      <c r="Q439" s="221"/>
      <c r="R439" s="222"/>
      <c r="S439" s="222"/>
      <c r="T439" s="222"/>
      <c r="U439" s="222"/>
      <c r="V439" s="222"/>
      <c r="W439" s="222"/>
      <c r="X439" s="222"/>
      <c r="Y439" s="222"/>
      <c r="Z439" s="212"/>
      <c r="AA439" s="212"/>
      <c r="AB439" s="212"/>
      <c r="AC439" s="212"/>
      <c r="AD439" s="212"/>
      <c r="AE439" s="212"/>
      <c r="AF439" s="212"/>
      <c r="AG439" s="212" t="s">
        <v>158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35">
        <v>89</v>
      </c>
      <c r="B440" s="236" t="s">
        <v>504</v>
      </c>
      <c r="C440" s="249" t="s">
        <v>505</v>
      </c>
      <c r="D440" s="237" t="s">
        <v>219</v>
      </c>
      <c r="E440" s="238">
        <v>14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38">
        <v>0</v>
      </c>
      <c r="O440" s="238">
        <f>ROUND(E440*N440,2)</f>
        <v>0</v>
      </c>
      <c r="P440" s="238">
        <v>1.98E-3</v>
      </c>
      <c r="Q440" s="238">
        <f>ROUND(E440*P440,2)</f>
        <v>0.03</v>
      </c>
      <c r="R440" s="240" t="s">
        <v>501</v>
      </c>
      <c r="S440" s="240" t="s">
        <v>148</v>
      </c>
      <c r="T440" s="241" t="s">
        <v>149</v>
      </c>
      <c r="U440" s="222">
        <v>8.3000000000000004E-2</v>
      </c>
      <c r="V440" s="222">
        <f>ROUND(E440*U440,2)</f>
        <v>1.1599999999999999</v>
      </c>
      <c r="W440" s="222"/>
      <c r="X440" s="222" t="s">
        <v>150</v>
      </c>
      <c r="Y440" s="222" t="s">
        <v>151</v>
      </c>
      <c r="Z440" s="212"/>
      <c r="AA440" s="212"/>
      <c r="AB440" s="212"/>
      <c r="AC440" s="212"/>
      <c r="AD440" s="212"/>
      <c r="AE440" s="212"/>
      <c r="AF440" s="212"/>
      <c r="AG440" s="212" t="s">
        <v>152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2" x14ac:dyDescent="0.2">
      <c r="A441" s="219"/>
      <c r="B441" s="220"/>
      <c r="C441" s="250" t="s">
        <v>506</v>
      </c>
      <c r="D441" s="242"/>
      <c r="E441" s="242"/>
      <c r="F441" s="242"/>
      <c r="G441" s="242"/>
      <c r="H441" s="222"/>
      <c r="I441" s="222"/>
      <c r="J441" s="222"/>
      <c r="K441" s="222"/>
      <c r="L441" s="222"/>
      <c r="M441" s="222"/>
      <c r="N441" s="221"/>
      <c r="O441" s="221"/>
      <c r="P441" s="221"/>
      <c r="Q441" s="221"/>
      <c r="R441" s="222"/>
      <c r="S441" s="222"/>
      <c r="T441" s="222"/>
      <c r="U441" s="222"/>
      <c r="V441" s="222"/>
      <c r="W441" s="222"/>
      <c r="X441" s="222"/>
      <c r="Y441" s="222"/>
      <c r="Z441" s="212"/>
      <c r="AA441" s="212"/>
      <c r="AB441" s="212"/>
      <c r="AC441" s="212"/>
      <c r="AD441" s="212"/>
      <c r="AE441" s="212"/>
      <c r="AF441" s="212"/>
      <c r="AG441" s="212" t="s">
        <v>154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">
      <c r="A442" s="219"/>
      <c r="B442" s="220"/>
      <c r="C442" s="251" t="s">
        <v>507</v>
      </c>
      <c r="D442" s="223"/>
      <c r="E442" s="224">
        <v>14</v>
      </c>
      <c r="F442" s="222"/>
      <c r="G442" s="222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22"/>
      <c r="Z442" s="212"/>
      <c r="AA442" s="212"/>
      <c r="AB442" s="212"/>
      <c r="AC442" s="212"/>
      <c r="AD442" s="212"/>
      <c r="AE442" s="212"/>
      <c r="AF442" s="212"/>
      <c r="AG442" s="212" t="s">
        <v>156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2" x14ac:dyDescent="0.2">
      <c r="A443" s="219"/>
      <c r="B443" s="220"/>
      <c r="C443" s="252"/>
      <c r="D443" s="243"/>
      <c r="E443" s="243"/>
      <c r="F443" s="243"/>
      <c r="G443" s="243"/>
      <c r="H443" s="222"/>
      <c r="I443" s="222"/>
      <c r="J443" s="222"/>
      <c r="K443" s="222"/>
      <c r="L443" s="222"/>
      <c r="M443" s="222"/>
      <c r="N443" s="221"/>
      <c r="O443" s="221"/>
      <c r="P443" s="221"/>
      <c r="Q443" s="221"/>
      <c r="R443" s="222"/>
      <c r="S443" s="222"/>
      <c r="T443" s="222"/>
      <c r="U443" s="222"/>
      <c r="V443" s="222"/>
      <c r="W443" s="222"/>
      <c r="X443" s="222"/>
      <c r="Y443" s="222"/>
      <c r="Z443" s="212"/>
      <c r="AA443" s="212"/>
      <c r="AB443" s="212"/>
      <c r="AC443" s="212"/>
      <c r="AD443" s="212"/>
      <c r="AE443" s="212"/>
      <c r="AF443" s="212"/>
      <c r="AG443" s="212" t="s">
        <v>158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35">
        <v>90</v>
      </c>
      <c r="B444" s="236" t="s">
        <v>508</v>
      </c>
      <c r="C444" s="249" t="s">
        <v>509</v>
      </c>
      <c r="D444" s="237" t="s">
        <v>219</v>
      </c>
      <c r="E444" s="238">
        <v>14</v>
      </c>
      <c r="F444" s="239"/>
      <c r="G444" s="240">
        <f>ROUND(E444*F444,2)</f>
        <v>0</v>
      </c>
      <c r="H444" s="239"/>
      <c r="I444" s="240">
        <f>ROUND(E444*H444,2)</f>
        <v>0</v>
      </c>
      <c r="J444" s="239"/>
      <c r="K444" s="240">
        <f>ROUND(E444*J444,2)</f>
        <v>0</v>
      </c>
      <c r="L444" s="240">
        <v>21</v>
      </c>
      <c r="M444" s="240">
        <f>G444*(1+L444/100)</f>
        <v>0</v>
      </c>
      <c r="N444" s="238">
        <v>1.6000000000000001E-3</v>
      </c>
      <c r="O444" s="238">
        <f>ROUND(E444*N444,2)</f>
        <v>0.02</v>
      </c>
      <c r="P444" s="238">
        <v>0</v>
      </c>
      <c r="Q444" s="238">
        <f>ROUND(E444*P444,2)</f>
        <v>0</v>
      </c>
      <c r="R444" s="240" t="s">
        <v>501</v>
      </c>
      <c r="S444" s="240" t="s">
        <v>148</v>
      </c>
      <c r="T444" s="241" t="s">
        <v>149</v>
      </c>
      <c r="U444" s="222">
        <v>0.443</v>
      </c>
      <c r="V444" s="222">
        <f>ROUND(E444*U444,2)</f>
        <v>6.2</v>
      </c>
      <c r="W444" s="222"/>
      <c r="X444" s="222" t="s">
        <v>150</v>
      </c>
      <c r="Y444" s="222" t="s">
        <v>151</v>
      </c>
      <c r="Z444" s="212"/>
      <c r="AA444" s="212"/>
      <c r="AB444" s="212"/>
      <c r="AC444" s="212"/>
      <c r="AD444" s="212"/>
      <c r="AE444" s="212"/>
      <c r="AF444" s="212"/>
      <c r="AG444" s="212" t="s">
        <v>152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2" x14ac:dyDescent="0.2">
      <c r="A445" s="219"/>
      <c r="B445" s="220"/>
      <c r="C445" s="250" t="s">
        <v>510</v>
      </c>
      <c r="D445" s="242"/>
      <c r="E445" s="242"/>
      <c r="F445" s="242"/>
      <c r="G445" s="242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22"/>
      <c r="Z445" s="212"/>
      <c r="AA445" s="212"/>
      <c r="AB445" s="212"/>
      <c r="AC445" s="212"/>
      <c r="AD445" s="212"/>
      <c r="AE445" s="212"/>
      <c r="AF445" s="212"/>
      <c r="AG445" s="212" t="s">
        <v>154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2">
      <c r="A446" s="219"/>
      <c r="B446" s="220"/>
      <c r="C446" s="256" t="s">
        <v>511</v>
      </c>
      <c r="D446" s="246"/>
      <c r="E446" s="246"/>
      <c r="F446" s="246"/>
      <c r="G446" s="246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22"/>
      <c r="Z446" s="212"/>
      <c r="AA446" s="212"/>
      <c r="AB446" s="212"/>
      <c r="AC446" s="212"/>
      <c r="AD446" s="212"/>
      <c r="AE446" s="212"/>
      <c r="AF446" s="212"/>
      <c r="AG446" s="212" t="s">
        <v>184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3" x14ac:dyDescent="0.2">
      <c r="A447" s="219"/>
      <c r="B447" s="220"/>
      <c r="C447" s="256" t="s">
        <v>512</v>
      </c>
      <c r="D447" s="246"/>
      <c r="E447" s="246"/>
      <c r="F447" s="246"/>
      <c r="G447" s="246"/>
      <c r="H447" s="222"/>
      <c r="I447" s="222"/>
      <c r="J447" s="222"/>
      <c r="K447" s="222"/>
      <c r="L447" s="222"/>
      <c r="M447" s="222"/>
      <c r="N447" s="221"/>
      <c r="O447" s="221"/>
      <c r="P447" s="221"/>
      <c r="Q447" s="221"/>
      <c r="R447" s="222"/>
      <c r="S447" s="222"/>
      <c r="T447" s="222"/>
      <c r="U447" s="222"/>
      <c r="V447" s="222"/>
      <c r="W447" s="222"/>
      <c r="X447" s="222"/>
      <c r="Y447" s="222"/>
      <c r="Z447" s="212"/>
      <c r="AA447" s="212"/>
      <c r="AB447" s="212"/>
      <c r="AC447" s="212"/>
      <c r="AD447" s="212"/>
      <c r="AE447" s="212"/>
      <c r="AF447" s="212"/>
      <c r="AG447" s="212" t="s">
        <v>184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2" x14ac:dyDescent="0.2">
      <c r="A448" s="219"/>
      <c r="B448" s="220"/>
      <c r="C448" s="251" t="s">
        <v>507</v>
      </c>
      <c r="D448" s="223"/>
      <c r="E448" s="224">
        <v>14</v>
      </c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22"/>
      <c r="Z448" s="212"/>
      <c r="AA448" s="212"/>
      <c r="AB448" s="212"/>
      <c r="AC448" s="212"/>
      <c r="AD448" s="212"/>
      <c r="AE448" s="212"/>
      <c r="AF448" s="212"/>
      <c r="AG448" s="212" t="s">
        <v>156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2" x14ac:dyDescent="0.2">
      <c r="A449" s="219"/>
      <c r="B449" s="220"/>
      <c r="C449" s="252"/>
      <c r="D449" s="243"/>
      <c r="E449" s="243"/>
      <c r="F449" s="243"/>
      <c r="G449" s="243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22"/>
      <c r="Z449" s="212"/>
      <c r="AA449" s="212"/>
      <c r="AB449" s="212"/>
      <c r="AC449" s="212"/>
      <c r="AD449" s="212"/>
      <c r="AE449" s="212"/>
      <c r="AF449" s="212"/>
      <c r="AG449" s="212" t="s">
        <v>158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35">
        <v>91</v>
      </c>
      <c r="B450" s="236" t="s">
        <v>513</v>
      </c>
      <c r="C450" s="249" t="s">
        <v>514</v>
      </c>
      <c r="D450" s="237" t="s">
        <v>219</v>
      </c>
      <c r="E450" s="238">
        <v>7</v>
      </c>
      <c r="F450" s="239"/>
      <c r="G450" s="240">
        <f>ROUND(E450*F450,2)</f>
        <v>0</v>
      </c>
      <c r="H450" s="239"/>
      <c r="I450" s="240">
        <f>ROUND(E450*H450,2)</f>
        <v>0</v>
      </c>
      <c r="J450" s="239"/>
      <c r="K450" s="240">
        <f>ROUND(E450*J450,2)</f>
        <v>0</v>
      </c>
      <c r="L450" s="240">
        <v>21</v>
      </c>
      <c r="M450" s="240">
        <f>G450*(1+L450/100)</f>
        <v>0</v>
      </c>
      <c r="N450" s="238">
        <v>2.4499999999999999E-3</v>
      </c>
      <c r="O450" s="238">
        <f>ROUND(E450*N450,2)</f>
        <v>0.02</v>
      </c>
      <c r="P450" s="238">
        <v>0</v>
      </c>
      <c r="Q450" s="238">
        <f>ROUND(E450*P450,2)</f>
        <v>0</v>
      </c>
      <c r="R450" s="240" t="s">
        <v>501</v>
      </c>
      <c r="S450" s="240" t="s">
        <v>148</v>
      </c>
      <c r="T450" s="241" t="s">
        <v>149</v>
      </c>
      <c r="U450" s="222">
        <v>0.45019999999999999</v>
      </c>
      <c r="V450" s="222">
        <f>ROUND(E450*U450,2)</f>
        <v>3.15</v>
      </c>
      <c r="W450" s="222"/>
      <c r="X450" s="222" t="s">
        <v>150</v>
      </c>
      <c r="Y450" s="222" t="s">
        <v>151</v>
      </c>
      <c r="Z450" s="212"/>
      <c r="AA450" s="212"/>
      <c r="AB450" s="212"/>
      <c r="AC450" s="212"/>
      <c r="AD450" s="212"/>
      <c r="AE450" s="212"/>
      <c r="AF450" s="212"/>
      <c r="AG450" s="212" t="s">
        <v>152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2" x14ac:dyDescent="0.2">
      <c r="A451" s="219"/>
      <c r="B451" s="220"/>
      <c r="C451" s="250" t="s">
        <v>510</v>
      </c>
      <c r="D451" s="242"/>
      <c r="E451" s="242"/>
      <c r="F451" s="242"/>
      <c r="G451" s="242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22"/>
      <c r="Z451" s="212"/>
      <c r="AA451" s="212"/>
      <c r="AB451" s="212"/>
      <c r="AC451" s="212"/>
      <c r="AD451" s="212"/>
      <c r="AE451" s="212"/>
      <c r="AF451" s="212"/>
      <c r="AG451" s="212" t="s">
        <v>154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2" x14ac:dyDescent="0.2">
      <c r="A452" s="219"/>
      <c r="B452" s="220"/>
      <c r="C452" s="256" t="s">
        <v>511</v>
      </c>
      <c r="D452" s="246"/>
      <c r="E452" s="246"/>
      <c r="F452" s="246"/>
      <c r="G452" s="246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22"/>
      <c r="Z452" s="212"/>
      <c r="AA452" s="212"/>
      <c r="AB452" s="212"/>
      <c r="AC452" s="212"/>
      <c r="AD452" s="212"/>
      <c r="AE452" s="212"/>
      <c r="AF452" s="212"/>
      <c r="AG452" s="212" t="s">
        <v>184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2">
      <c r="A453" s="219"/>
      <c r="B453" s="220"/>
      <c r="C453" s="256" t="s">
        <v>512</v>
      </c>
      <c r="D453" s="246"/>
      <c r="E453" s="246"/>
      <c r="F453" s="246"/>
      <c r="G453" s="246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22"/>
      <c r="Z453" s="212"/>
      <c r="AA453" s="212"/>
      <c r="AB453" s="212"/>
      <c r="AC453" s="212"/>
      <c r="AD453" s="212"/>
      <c r="AE453" s="212"/>
      <c r="AF453" s="212"/>
      <c r="AG453" s="212" t="s">
        <v>184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2" x14ac:dyDescent="0.2">
      <c r="A454" s="219"/>
      <c r="B454" s="220"/>
      <c r="C454" s="251" t="s">
        <v>515</v>
      </c>
      <c r="D454" s="223"/>
      <c r="E454" s="224">
        <v>7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22"/>
      <c r="Z454" s="212"/>
      <c r="AA454" s="212"/>
      <c r="AB454" s="212"/>
      <c r="AC454" s="212"/>
      <c r="AD454" s="212"/>
      <c r="AE454" s="212"/>
      <c r="AF454" s="212"/>
      <c r="AG454" s="212" t="s">
        <v>156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2" x14ac:dyDescent="0.2">
      <c r="A455" s="219"/>
      <c r="B455" s="220"/>
      <c r="C455" s="252"/>
      <c r="D455" s="243"/>
      <c r="E455" s="243"/>
      <c r="F455" s="243"/>
      <c r="G455" s="243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22"/>
      <c r="Z455" s="212"/>
      <c r="AA455" s="212"/>
      <c r="AB455" s="212"/>
      <c r="AC455" s="212"/>
      <c r="AD455" s="212"/>
      <c r="AE455" s="212"/>
      <c r="AF455" s="212"/>
      <c r="AG455" s="212" t="s">
        <v>158</v>
      </c>
      <c r="AH455" s="212"/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35">
        <v>92</v>
      </c>
      <c r="B456" s="236" t="s">
        <v>516</v>
      </c>
      <c r="C456" s="249" t="s">
        <v>517</v>
      </c>
      <c r="D456" s="237" t="s">
        <v>228</v>
      </c>
      <c r="E456" s="238">
        <v>14</v>
      </c>
      <c r="F456" s="239"/>
      <c r="G456" s="240">
        <f>ROUND(E456*F456,2)</f>
        <v>0</v>
      </c>
      <c r="H456" s="239"/>
      <c r="I456" s="240">
        <f>ROUND(E456*H456,2)</f>
        <v>0</v>
      </c>
      <c r="J456" s="239"/>
      <c r="K456" s="240">
        <f>ROUND(E456*J456,2)</f>
        <v>0</v>
      </c>
      <c r="L456" s="240">
        <v>21</v>
      </c>
      <c r="M456" s="240">
        <f>G456*(1+L456/100)</f>
        <v>0</v>
      </c>
      <c r="N456" s="238">
        <v>0</v>
      </c>
      <c r="O456" s="238">
        <f>ROUND(E456*N456,2)</f>
        <v>0</v>
      </c>
      <c r="P456" s="238">
        <v>2.0109999999999999E-2</v>
      </c>
      <c r="Q456" s="238">
        <f>ROUND(E456*P456,2)</f>
        <v>0.28000000000000003</v>
      </c>
      <c r="R456" s="240" t="s">
        <v>501</v>
      </c>
      <c r="S456" s="240" t="s">
        <v>148</v>
      </c>
      <c r="T456" s="241" t="s">
        <v>149</v>
      </c>
      <c r="U456" s="222">
        <v>0.46500000000000002</v>
      </c>
      <c r="V456" s="222">
        <f>ROUND(E456*U456,2)</f>
        <v>6.51</v>
      </c>
      <c r="W456" s="222"/>
      <c r="X456" s="222" t="s">
        <v>150</v>
      </c>
      <c r="Y456" s="222" t="s">
        <v>151</v>
      </c>
      <c r="Z456" s="212"/>
      <c r="AA456" s="212"/>
      <c r="AB456" s="212"/>
      <c r="AC456" s="212"/>
      <c r="AD456" s="212"/>
      <c r="AE456" s="212"/>
      <c r="AF456" s="212"/>
      <c r="AG456" s="212" t="s">
        <v>152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2">
      <c r="A457" s="219"/>
      <c r="B457" s="220"/>
      <c r="C457" s="251" t="s">
        <v>518</v>
      </c>
      <c r="D457" s="223"/>
      <c r="E457" s="224">
        <v>14</v>
      </c>
      <c r="F457" s="222"/>
      <c r="G457" s="22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22"/>
      <c r="Z457" s="212"/>
      <c r="AA457" s="212"/>
      <c r="AB457" s="212"/>
      <c r="AC457" s="212"/>
      <c r="AD457" s="212"/>
      <c r="AE457" s="212"/>
      <c r="AF457" s="212"/>
      <c r="AG457" s="212" t="s">
        <v>156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2" x14ac:dyDescent="0.2">
      <c r="A458" s="219"/>
      <c r="B458" s="220"/>
      <c r="C458" s="252"/>
      <c r="D458" s="243"/>
      <c r="E458" s="243"/>
      <c r="F458" s="243"/>
      <c r="G458" s="243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22"/>
      <c r="Z458" s="212"/>
      <c r="AA458" s="212"/>
      <c r="AB458" s="212"/>
      <c r="AC458" s="212"/>
      <c r="AD458" s="212"/>
      <c r="AE458" s="212"/>
      <c r="AF458" s="212"/>
      <c r="AG458" s="212" t="s">
        <v>158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ht="22.5" outlineLevel="1" x14ac:dyDescent="0.2">
      <c r="A459" s="235">
        <v>93</v>
      </c>
      <c r="B459" s="236" t="s">
        <v>519</v>
      </c>
      <c r="C459" s="249" t="s">
        <v>520</v>
      </c>
      <c r="D459" s="237" t="s">
        <v>228</v>
      </c>
      <c r="E459" s="238">
        <v>14</v>
      </c>
      <c r="F459" s="239"/>
      <c r="G459" s="240">
        <f>ROUND(E459*F459,2)</f>
        <v>0</v>
      </c>
      <c r="H459" s="239"/>
      <c r="I459" s="240">
        <f>ROUND(E459*H459,2)</f>
        <v>0</v>
      </c>
      <c r="J459" s="239"/>
      <c r="K459" s="240">
        <f>ROUND(E459*J459,2)</f>
        <v>0</v>
      </c>
      <c r="L459" s="240">
        <v>21</v>
      </c>
      <c r="M459" s="240">
        <f>G459*(1+L459/100)</f>
        <v>0</v>
      </c>
      <c r="N459" s="238">
        <v>5.0000000000000001E-4</v>
      </c>
      <c r="O459" s="238">
        <f>ROUND(E459*N459,2)</f>
        <v>0.01</v>
      </c>
      <c r="P459" s="238">
        <v>0</v>
      </c>
      <c r="Q459" s="238">
        <f>ROUND(E459*P459,2)</f>
        <v>0</v>
      </c>
      <c r="R459" s="240" t="s">
        <v>501</v>
      </c>
      <c r="S459" s="240" t="s">
        <v>148</v>
      </c>
      <c r="T459" s="241" t="s">
        <v>149</v>
      </c>
      <c r="U459" s="222">
        <v>0</v>
      </c>
      <c r="V459" s="222">
        <f>ROUND(E459*U459,2)</f>
        <v>0</v>
      </c>
      <c r="W459" s="222"/>
      <c r="X459" s="222" t="s">
        <v>150</v>
      </c>
      <c r="Y459" s="222" t="s">
        <v>151</v>
      </c>
      <c r="Z459" s="212"/>
      <c r="AA459" s="212"/>
      <c r="AB459" s="212"/>
      <c r="AC459" s="212"/>
      <c r="AD459" s="212"/>
      <c r="AE459" s="212"/>
      <c r="AF459" s="212"/>
      <c r="AG459" s="212" t="s">
        <v>152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2" x14ac:dyDescent="0.2">
      <c r="A460" s="219"/>
      <c r="B460" s="220"/>
      <c r="C460" s="251" t="s">
        <v>521</v>
      </c>
      <c r="D460" s="223"/>
      <c r="E460" s="224">
        <v>6</v>
      </c>
      <c r="F460" s="222"/>
      <c r="G460" s="222"/>
      <c r="H460" s="222"/>
      <c r="I460" s="222"/>
      <c r="J460" s="222"/>
      <c r="K460" s="222"/>
      <c r="L460" s="222"/>
      <c r="M460" s="222"/>
      <c r="N460" s="221"/>
      <c r="O460" s="221"/>
      <c r="P460" s="221"/>
      <c r="Q460" s="221"/>
      <c r="R460" s="222"/>
      <c r="S460" s="222"/>
      <c r="T460" s="222"/>
      <c r="U460" s="222"/>
      <c r="V460" s="222"/>
      <c r="W460" s="222"/>
      <c r="X460" s="222"/>
      <c r="Y460" s="222"/>
      <c r="Z460" s="212"/>
      <c r="AA460" s="212"/>
      <c r="AB460" s="212"/>
      <c r="AC460" s="212"/>
      <c r="AD460" s="212"/>
      <c r="AE460" s="212"/>
      <c r="AF460" s="212"/>
      <c r="AG460" s="212" t="s">
        <v>156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3" x14ac:dyDescent="0.2">
      <c r="A461" s="219"/>
      <c r="B461" s="220"/>
      <c r="C461" s="251" t="s">
        <v>522</v>
      </c>
      <c r="D461" s="223"/>
      <c r="E461" s="224">
        <v>8</v>
      </c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22"/>
      <c r="Z461" s="212"/>
      <c r="AA461" s="212"/>
      <c r="AB461" s="212"/>
      <c r="AC461" s="212"/>
      <c r="AD461" s="212"/>
      <c r="AE461" s="212"/>
      <c r="AF461" s="212"/>
      <c r="AG461" s="212" t="s">
        <v>156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2">
      <c r="A462" s="219"/>
      <c r="B462" s="220"/>
      <c r="C462" s="251" t="s">
        <v>389</v>
      </c>
      <c r="D462" s="223"/>
      <c r="E462" s="224"/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22"/>
      <c r="Z462" s="212"/>
      <c r="AA462" s="212"/>
      <c r="AB462" s="212"/>
      <c r="AC462" s="212"/>
      <c r="AD462" s="212"/>
      <c r="AE462" s="212"/>
      <c r="AF462" s="212"/>
      <c r="AG462" s="212" t="s">
        <v>156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2" x14ac:dyDescent="0.2">
      <c r="A463" s="219"/>
      <c r="B463" s="220"/>
      <c r="C463" s="252"/>
      <c r="D463" s="243"/>
      <c r="E463" s="243"/>
      <c r="F463" s="243"/>
      <c r="G463" s="243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22"/>
      <c r="Z463" s="212"/>
      <c r="AA463" s="212"/>
      <c r="AB463" s="212"/>
      <c r="AC463" s="212"/>
      <c r="AD463" s="212"/>
      <c r="AE463" s="212"/>
      <c r="AF463" s="212"/>
      <c r="AG463" s="212" t="s">
        <v>158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ht="22.5" outlineLevel="1" x14ac:dyDescent="0.2">
      <c r="A464" s="235">
        <v>94</v>
      </c>
      <c r="B464" s="236" t="s">
        <v>523</v>
      </c>
      <c r="C464" s="249" t="s">
        <v>524</v>
      </c>
      <c r="D464" s="237" t="s">
        <v>228</v>
      </c>
      <c r="E464" s="238">
        <v>8</v>
      </c>
      <c r="F464" s="239"/>
      <c r="G464" s="240">
        <f>ROUND(E464*F464,2)</f>
        <v>0</v>
      </c>
      <c r="H464" s="239"/>
      <c r="I464" s="240">
        <f>ROUND(E464*H464,2)</f>
        <v>0</v>
      </c>
      <c r="J464" s="239"/>
      <c r="K464" s="240">
        <f>ROUND(E464*J464,2)</f>
        <v>0</v>
      </c>
      <c r="L464" s="240">
        <v>21</v>
      </c>
      <c r="M464" s="240">
        <f>G464*(1+L464/100)</f>
        <v>0</v>
      </c>
      <c r="N464" s="238">
        <v>2.31E-3</v>
      </c>
      <c r="O464" s="238">
        <f>ROUND(E464*N464,2)</f>
        <v>0.02</v>
      </c>
      <c r="P464" s="238">
        <v>0</v>
      </c>
      <c r="Q464" s="238">
        <f>ROUND(E464*P464,2)</f>
        <v>0</v>
      </c>
      <c r="R464" s="240" t="s">
        <v>501</v>
      </c>
      <c r="S464" s="240" t="s">
        <v>148</v>
      </c>
      <c r="T464" s="241" t="s">
        <v>149</v>
      </c>
      <c r="U464" s="222">
        <v>0.71</v>
      </c>
      <c r="V464" s="222">
        <f>ROUND(E464*U464,2)</f>
        <v>5.68</v>
      </c>
      <c r="W464" s="222"/>
      <c r="X464" s="222" t="s">
        <v>150</v>
      </c>
      <c r="Y464" s="222" t="s">
        <v>151</v>
      </c>
      <c r="Z464" s="212"/>
      <c r="AA464" s="212"/>
      <c r="AB464" s="212"/>
      <c r="AC464" s="212"/>
      <c r="AD464" s="212"/>
      <c r="AE464" s="212"/>
      <c r="AF464" s="212"/>
      <c r="AG464" s="212" t="s">
        <v>152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2" x14ac:dyDescent="0.2">
      <c r="A465" s="219"/>
      <c r="B465" s="220"/>
      <c r="C465" s="251" t="s">
        <v>522</v>
      </c>
      <c r="D465" s="223"/>
      <c r="E465" s="224">
        <v>8</v>
      </c>
      <c r="F465" s="222"/>
      <c r="G465" s="222"/>
      <c r="H465" s="222"/>
      <c r="I465" s="222"/>
      <c r="J465" s="222"/>
      <c r="K465" s="222"/>
      <c r="L465" s="222"/>
      <c r="M465" s="222"/>
      <c r="N465" s="221"/>
      <c r="O465" s="221"/>
      <c r="P465" s="221"/>
      <c r="Q465" s="221"/>
      <c r="R465" s="222"/>
      <c r="S465" s="222"/>
      <c r="T465" s="222"/>
      <c r="U465" s="222"/>
      <c r="V465" s="222"/>
      <c r="W465" s="222"/>
      <c r="X465" s="222"/>
      <c r="Y465" s="222"/>
      <c r="Z465" s="212"/>
      <c r="AA465" s="212"/>
      <c r="AB465" s="212"/>
      <c r="AC465" s="212"/>
      <c r="AD465" s="212"/>
      <c r="AE465" s="212"/>
      <c r="AF465" s="212"/>
      <c r="AG465" s="212" t="s">
        <v>156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3" x14ac:dyDescent="0.2">
      <c r="A466" s="219"/>
      <c r="B466" s="220"/>
      <c r="C466" s="251" t="s">
        <v>389</v>
      </c>
      <c r="D466" s="223"/>
      <c r="E466" s="224"/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22"/>
      <c r="Z466" s="212"/>
      <c r="AA466" s="212"/>
      <c r="AB466" s="212"/>
      <c r="AC466" s="212"/>
      <c r="AD466" s="212"/>
      <c r="AE466" s="212"/>
      <c r="AF466" s="212"/>
      <c r="AG466" s="212" t="s">
        <v>156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2" x14ac:dyDescent="0.2">
      <c r="A467" s="219"/>
      <c r="B467" s="220"/>
      <c r="C467" s="252"/>
      <c r="D467" s="243"/>
      <c r="E467" s="243"/>
      <c r="F467" s="243"/>
      <c r="G467" s="243"/>
      <c r="H467" s="222"/>
      <c r="I467" s="222"/>
      <c r="J467" s="222"/>
      <c r="K467" s="222"/>
      <c r="L467" s="222"/>
      <c r="M467" s="222"/>
      <c r="N467" s="221"/>
      <c r="O467" s="221"/>
      <c r="P467" s="221"/>
      <c r="Q467" s="221"/>
      <c r="R467" s="222"/>
      <c r="S467" s="222"/>
      <c r="T467" s="222"/>
      <c r="U467" s="222"/>
      <c r="V467" s="222"/>
      <c r="W467" s="222"/>
      <c r="X467" s="222"/>
      <c r="Y467" s="222"/>
      <c r="Z467" s="212"/>
      <c r="AA467" s="212"/>
      <c r="AB467" s="212"/>
      <c r="AC467" s="212"/>
      <c r="AD467" s="212"/>
      <c r="AE467" s="212"/>
      <c r="AF467" s="212"/>
      <c r="AG467" s="212" t="s">
        <v>158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ht="22.5" outlineLevel="1" x14ac:dyDescent="0.2">
      <c r="A468" s="235">
        <v>95</v>
      </c>
      <c r="B468" s="236" t="s">
        <v>525</v>
      </c>
      <c r="C468" s="249" t="s">
        <v>526</v>
      </c>
      <c r="D468" s="237" t="s">
        <v>228</v>
      </c>
      <c r="E468" s="238">
        <v>6</v>
      </c>
      <c r="F468" s="239"/>
      <c r="G468" s="240">
        <f>ROUND(E468*F468,2)</f>
        <v>0</v>
      </c>
      <c r="H468" s="239"/>
      <c r="I468" s="240">
        <f>ROUND(E468*H468,2)</f>
        <v>0</v>
      </c>
      <c r="J468" s="239"/>
      <c r="K468" s="240">
        <f>ROUND(E468*J468,2)</f>
        <v>0</v>
      </c>
      <c r="L468" s="240">
        <v>21</v>
      </c>
      <c r="M468" s="240">
        <f>G468*(1+L468/100)</f>
        <v>0</v>
      </c>
      <c r="N468" s="238">
        <v>2.7100000000000002E-3</v>
      </c>
      <c r="O468" s="238">
        <f>ROUND(E468*N468,2)</f>
        <v>0.02</v>
      </c>
      <c r="P468" s="238">
        <v>0</v>
      </c>
      <c r="Q468" s="238">
        <f>ROUND(E468*P468,2)</f>
        <v>0</v>
      </c>
      <c r="R468" s="240" t="s">
        <v>501</v>
      </c>
      <c r="S468" s="240" t="s">
        <v>148</v>
      </c>
      <c r="T468" s="241" t="s">
        <v>149</v>
      </c>
      <c r="U468" s="222">
        <v>0.71</v>
      </c>
      <c r="V468" s="222">
        <f>ROUND(E468*U468,2)</f>
        <v>4.26</v>
      </c>
      <c r="W468" s="222"/>
      <c r="X468" s="222" t="s">
        <v>150</v>
      </c>
      <c r="Y468" s="222" t="s">
        <v>151</v>
      </c>
      <c r="Z468" s="212"/>
      <c r="AA468" s="212"/>
      <c r="AB468" s="212"/>
      <c r="AC468" s="212"/>
      <c r="AD468" s="212"/>
      <c r="AE468" s="212"/>
      <c r="AF468" s="212"/>
      <c r="AG468" s="212" t="s">
        <v>152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2">
      <c r="A469" s="219"/>
      <c r="B469" s="220"/>
      <c r="C469" s="251" t="s">
        <v>521</v>
      </c>
      <c r="D469" s="223"/>
      <c r="E469" s="224">
        <v>6</v>
      </c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22"/>
      <c r="Z469" s="212"/>
      <c r="AA469" s="212"/>
      <c r="AB469" s="212"/>
      <c r="AC469" s="212"/>
      <c r="AD469" s="212"/>
      <c r="AE469" s="212"/>
      <c r="AF469" s="212"/>
      <c r="AG469" s="212" t="s">
        <v>156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3" x14ac:dyDescent="0.2">
      <c r="A470" s="219"/>
      <c r="B470" s="220"/>
      <c r="C470" s="251" t="s">
        <v>389</v>
      </c>
      <c r="D470" s="223"/>
      <c r="E470" s="224"/>
      <c r="F470" s="222"/>
      <c r="G470" s="222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22"/>
      <c r="Z470" s="212"/>
      <c r="AA470" s="212"/>
      <c r="AB470" s="212"/>
      <c r="AC470" s="212"/>
      <c r="AD470" s="212"/>
      <c r="AE470" s="212"/>
      <c r="AF470" s="212"/>
      <c r="AG470" s="212" t="s">
        <v>156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2" x14ac:dyDescent="0.2">
      <c r="A471" s="219"/>
      <c r="B471" s="220"/>
      <c r="C471" s="252"/>
      <c r="D471" s="243"/>
      <c r="E471" s="243"/>
      <c r="F471" s="243"/>
      <c r="G471" s="243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22"/>
      <c r="Z471" s="212"/>
      <c r="AA471" s="212"/>
      <c r="AB471" s="212"/>
      <c r="AC471" s="212"/>
      <c r="AD471" s="212"/>
      <c r="AE471" s="212"/>
      <c r="AF471" s="212"/>
      <c r="AG471" s="212" t="s">
        <v>158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ht="22.5" outlineLevel="1" x14ac:dyDescent="0.2">
      <c r="A472" s="235">
        <v>96</v>
      </c>
      <c r="B472" s="236" t="s">
        <v>527</v>
      </c>
      <c r="C472" s="249" t="s">
        <v>528</v>
      </c>
      <c r="D472" s="237" t="s">
        <v>228</v>
      </c>
      <c r="E472" s="238">
        <v>6</v>
      </c>
      <c r="F472" s="239"/>
      <c r="G472" s="240">
        <f>ROUND(E472*F472,2)</f>
        <v>0</v>
      </c>
      <c r="H472" s="239"/>
      <c r="I472" s="240">
        <f>ROUND(E472*H472,2)</f>
        <v>0</v>
      </c>
      <c r="J472" s="239"/>
      <c r="K472" s="240">
        <f>ROUND(E472*J472,2)</f>
        <v>0</v>
      </c>
      <c r="L472" s="240">
        <v>21</v>
      </c>
      <c r="M472" s="240">
        <f>G472*(1+L472/100)</f>
        <v>0</v>
      </c>
      <c r="N472" s="238">
        <v>4.0000000000000002E-4</v>
      </c>
      <c r="O472" s="238">
        <f>ROUND(E472*N472,2)</f>
        <v>0</v>
      </c>
      <c r="P472" s="238">
        <v>0</v>
      </c>
      <c r="Q472" s="238">
        <f>ROUND(E472*P472,2)</f>
        <v>0</v>
      </c>
      <c r="R472" s="240" t="s">
        <v>501</v>
      </c>
      <c r="S472" s="240" t="s">
        <v>148</v>
      </c>
      <c r="T472" s="241" t="s">
        <v>149</v>
      </c>
      <c r="U472" s="222">
        <v>0.15</v>
      </c>
      <c r="V472" s="222">
        <f>ROUND(E472*U472,2)</f>
        <v>0.9</v>
      </c>
      <c r="W472" s="222"/>
      <c r="X472" s="222" t="s">
        <v>150</v>
      </c>
      <c r="Y472" s="222" t="s">
        <v>151</v>
      </c>
      <c r="Z472" s="212"/>
      <c r="AA472" s="212"/>
      <c r="AB472" s="212"/>
      <c r="AC472" s="212"/>
      <c r="AD472" s="212"/>
      <c r="AE472" s="212"/>
      <c r="AF472" s="212"/>
      <c r="AG472" s="212" t="s">
        <v>152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2" x14ac:dyDescent="0.2">
      <c r="A473" s="219"/>
      <c r="B473" s="220"/>
      <c r="C473" s="251" t="s">
        <v>521</v>
      </c>
      <c r="D473" s="223"/>
      <c r="E473" s="224">
        <v>6</v>
      </c>
      <c r="F473" s="222"/>
      <c r="G473" s="222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22"/>
      <c r="Z473" s="212"/>
      <c r="AA473" s="212"/>
      <c r="AB473" s="212"/>
      <c r="AC473" s="212"/>
      <c r="AD473" s="212"/>
      <c r="AE473" s="212"/>
      <c r="AF473" s="212"/>
      <c r="AG473" s="212" t="s">
        <v>156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2">
      <c r="A474" s="219"/>
      <c r="B474" s="220"/>
      <c r="C474" s="251" t="s">
        <v>389</v>
      </c>
      <c r="D474" s="223"/>
      <c r="E474" s="224"/>
      <c r="F474" s="222"/>
      <c r="G474" s="222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22"/>
      <c r="Z474" s="212"/>
      <c r="AA474" s="212"/>
      <c r="AB474" s="212"/>
      <c r="AC474" s="212"/>
      <c r="AD474" s="212"/>
      <c r="AE474" s="212"/>
      <c r="AF474" s="212"/>
      <c r="AG474" s="212" t="s">
        <v>156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2" x14ac:dyDescent="0.2">
      <c r="A475" s="219"/>
      <c r="B475" s="220"/>
      <c r="C475" s="252"/>
      <c r="D475" s="243"/>
      <c r="E475" s="243"/>
      <c r="F475" s="243"/>
      <c r="G475" s="243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22"/>
      <c r="Z475" s="212"/>
      <c r="AA475" s="212"/>
      <c r="AB475" s="212"/>
      <c r="AC475" s="212"/>
      <c r="AD475" s="212"/>
      <c r="AE475" s="212"/>
      <c r="AF475" s="212"/>
      <c r="AG475" s="212" t="s">
        <v>158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ht="22.5" outlineLevel="1" x14ac:dyDescent="0.2">
      <c r="A476" s="235">
        <v>97</v>
      </c>
      <c r="B476" s="236" t="s">
        <v>529</v>
      </c>
      <c r="C476" s="249" t="s">
        <v>530</v>
      </c>
      <c r="D476" s="237" t="s">
        <v>228</v>
      </c>
      <c r="E476" s="238">
        <v>6</v>
      </c>
      <c r="F476" s="239"/>
      <c r="G476" s="240">
        <f>ROUND(E476*F476,2)</f>
        <v>0</v>
      </c>
      <c r="H476" s="239"/>
      <c r="I476" s="240">
        <f>ROUND(E476*H476,2)</f>
        <v>0</v>
      </c>
      <c r="J476" s="239"/>
      <c r="K476" s="240">
        <f>ROUND(E476*J476,2)</f>
        <v>0</v>
      </c>
      <c r="L476" s="240">
        <v>21</v>
      </c>
      <c r="M476" s="240">
        <f>G476*(1+L476/100)</f>
        <v>0</v>
      </c>
      <c r="N476" s="238">
        <v>0</v>
      </c>
      <c r="O476" s="238">
        <f>ROUND(E476*N476,2)</f>
        <v>0</v>
      </c>
      <c r="P476" s="238">
        <v>0</v>
      </c>
      <c r="Q476" s="238">
        <f>ROUND(E476*P476,2)</f>
        <v>0</v>
      </c>
      <c r="R476" s="240" t="s">
        <v>501</v>
      </c>
      <c r="S476" s="240" t="s">
        <v>148</v>
      </c>
      <c r="T476" s="241" t="s">
        <v>149</v>
      </c>
      <c r="U476" s="222">
        <v>0.7</v>
      </c>
      <c r="V476" s="222">
        <f>ROUND(E476*U476,2)</f>
        <v>4.2</v>
      </c>
      <c r="W476" s="222"/>
      <c r="X476" s="222" t="s">
        <v>150</v>
      </c>
      <c r="Y476" s="222" t="s">
        <v>151</v>
      </c>
      <c r="Z476" s="212"/>
      <c r="AA476" s="212"/>
      <c r="AB476" s="212"/>
      <c r="AC476" s="212"/>
      <c r="AD476" s="212"/>
      <c r="AE476" s="212"/>
      <c r="AF476" s="212"/>
      <c r="AG476" s="212" t="s">
        <v>152</v>
      </c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2" x14ac:dyDescent="0.2">
      <c r="A477" s="219"/>
      <c r="B477" s="220"/>
      <c r="C477" s="251" t="s">
        <v>521</v>
      </c>
      <c r="D477" s="223"/>
      <c r="E477" s="224">
        <v>6</v>
      </c>
      <c r="F477" s="222"/>
      <c r="G477" s="222"/>
      <c r="H477" s="222"/>
      <c r="I477" s="222"/>
      <c r="J477" s="222"/>
      <c r="K477" s="222"/>
      <c r="L477" s="222"/>
      <c r="M477" s="222"/>
      <c r="N477" s="221"/>
      <c r="O477" s="221"/>
      <c r="P477" s="221"/>
      <c r="Q477" s="221"/>
      <c r="R477" s="222"/>
      <c r="S477" s="222"/>
      <c r="T477" s="222"/>
      <c r="U477" s="222"/>
      <c r="V477" s="222"/>
      <c r="W477" s="222"/>
      <c r="X477" s="222"/>
      <c r="Y477" s="222"/>
      <c r="Z477" s="212"/>
      <c r="AA477" s="212"/>
      <c r="AB477" s="212"/>
      <c r="AC477" s="212"/>
      <c r="AD477" s="212"/>
      <c r="AE477" s="212"/>
      <c r="AF477" s="212"/>
      <c r="AG477" s="212" t="s">
        <v>156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3" x14ac:dyDescent="0.2">
      <c r="A478" s="219"/>
      <c r="B478" s="220"/>
      <c r="C478" s="251" t="s">
        <v>389</v>
      </c>
      <c r="D478" s="223"/>
      <c r="E478" s="224"/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22"/>
      <c r="Z478" s="212"/>
      <c r="AA478" s="212"/>
      <c r="AB478" s="212"/>
      <c r="AC478" s="212"/>
      <c r="AD478" s="212"/>
      <c r="AE478" s="212"/>
      <c r="AF478" s="212"/>
      <c r="AG478" s="212" t="s">
        <v>156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2" x14ac:dyDescent="0.2">
      <c r="A479" s="219"/>
      <c r="B479" s="220"/>
      <c r="C479" s="252"/>
      <c r="D479" s="243"/>
      <c r="E479" s="243"/>
      <c r="F479" s="243"/>
      <c r="G479" s="243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22"/>
      <c r="Z479" s="212"/>
      <c r="AA479" s="212"/>
      <c r="AB479" s="212"/>
      <c r="AC479" s="212"/>
      <c r="AD479" s="212"/>
      <c r="AE479" s="212"/>
      <c r="AF479" s="212"/>
      <c r="AG479" s="212" t="s">
        <v>158</v>
      </c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ht="22.5" outlineLevel="1" x14ac:dyDescent="0.2">
      <c r="A480" s="235">
        <v>98</v>
      </c>
      <c r="B480" s="236" t="s">
        <v>531</v>
      </c>
      <c r="C480" s="249" t="s">
        <v>532</v>
      </c>
      <c r="D480" s="237" t="s">
        <v>228</v>
      </c>
      <c r="E480" s="238">
        <v>6</v>
      </c>
      <c r="F480" s="239"/>
      <c r="G480" s="240">
        <f>ROUND(E480*F480,2)</f>
        <v>0</v>
      </c>
      <c r="H480" s="239"/>
      <c r="I480" s="240">
        <f>ROUND(E480*H480,2)</f>
        <v>0</v>
      </c>
      <c r="J480" s="239"/>
      <c r="K480" s="240">
        <f>ROUND(E480*J480,2)</f>
        <v>0</v>
      </c>
      <c r="L480" s="240">
        <v>21</v>
      </c>
      <c r="M480" s="240">
        <f>G480*(1+L480/100)</f>
        <v>0</v>
      </c>
      <c r="N480" s="238">
        <v>0</v>
      </c>
      <c r="O480" s="238">
        <f>ROUND(E480*N480,2)</f>
        <v>0</v>
      </c>
      <c r="P480" s="238">
        <v>0</v>
      </c>
      <c r="Q480" s="238">
        <f>ROUND(E480*P480,2)</f>
        <v>0</v>
      </c>
      <c r="R480" s="240" t="s">
        <v>501</v>
      </c>
      <c r="S480" s="240" t="s">
        <v>148</v>
      </c>
      <c r="T480" s="241" t="s">
        <v>149</v>
      </c>
      <c r="U480" s="222">
        <v>0.98550000000000004</v>
      </c>
      <c r="V480" s="222">
        <f>ROUND(E480*U480,2)</f>
        <v>5.91</v>
      </c>
      <c r="W480" s="222"/>
      <c r="X480" s="222" t="s">
        <v>150</v>
      </c>
      <c r="Y480" s="222" t="s">
        <v>151</v>
      </c>
      <c r="Z480" s="212"/>
      <c r="AA480" s="212"/>
      <c r="AB480" s="212"/>
      <c r="AC480" s="212"/>
      <c r="AD480" s="212"/>
      <c r="AE480" s="212"/>
      <c r="AF480" s="212"/>
      <c r="AG480" s="212" t="s">
        <v>152</v>
      </c>
      <c r="AH480" s="212"/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2" x14ac:dyDescent="0.2">
      <c r="A481" s="219"/>
      <c r="B481" s="220"/>
      <c r="C481" s="251" t="s">
        <v>521</v>
      </c>
      <c r="D481" s="223"/>
      <c r="E481" s="224">
        <v>6</v>
      </c>
      <c r="F481" s="222"/>
      <c r="G481" s="222"/>
      <c r="H481" s="222"/>
      <c r="I481" s="222"/>
      <c r="J481" s="222"/>
      <c r="K481" s="222"/>
      <c r="L481" s="222"/>
      <c r="M481" s="222"/>
      <c r="N481" s="221"/>
      <c r="O481" s="221"/>
      <c r="P481" s="221"/>
      <c r="Q481" s="221"/>
      <c r="R481" s="222"/>
      <c r="S481" s="222"/>
      <c r="T481" s="222"/>
      <c r="U481" s="222"/>
      <c r="V481" s="222"/>
      <c r="W481" s="222"/>
      <c r="X481" s="222"/>
      <c r="Y481" s="222"/>
      <c r="Z481" s="212"/>
      <c r="AA481" s="212"/>
      <c r="AB481" s="212"/>
      <c r="AC481" s="212"/>
      <c r="AD481" s="212"/>
      <c r="AE481" s="212"/>
      <c r="AF481" s="212"/>
      <c r="AG481" s="212" t="s">
        <v>156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3" x14ac:dyDescent="0.2">
      <c r="A482" s="219"/>
      <c r="B482" s="220"/>
      <c r="C482" s="251" t="s">
        <v>389</v>
      </c>
      <c r="D482" s="223"/>
      <c r="E482" s="224"/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22"/>
      <c r="Z482" s="212"/>
      <c r="AA482" s="212"/>
      <c r="AB482" s="212"/>
      <c r="AC482" s="212"/>
      <c r="AD482" s="212"/>
      <c r="AE482" s="212"/>
      <c r="AF482" s="212"/>
      <c r="AG482" s="212" t="s">
        <v>156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2" x14ac:dyDescent="0.2">
      <c r="A483" s="219"/>
      <c r="B483" s="220"/>
      <c r="C483" s="252"/>
      <c r="D483" s="243"/>
      <c r="E483" s="243"/>
      <c r="F483" s="243"/>
      <c r="G483" s="243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22"/>
      <c r="Z483" s="212"/>
      <c r="AA483" s="212"/>
      <c r="AB483" s="212"/>
      <c r="AC483" s="212"/>
      <c r="AD483" s="212"/>
      <c r="AE483" s="212"/>
      <c r="AF483" s="212"/>
      <c r="AG483" s="212" t="s">
        <v>158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35">
        <v>99</v>
      </c>
      <c r="B484" s="236" t="s">
        <v>533</v>
      </c>
      <c r="C484" s="249" t="s">
        <v>534</v>
      </c>
      <c r="D484" s="237" t="s">
        <v>335</v>
      </c>
      <c r="E484" s="238">
        <v>0.17931</v>
      </c>
      <c r="F484" s="239"/>
      <c r="G484" s="240">
        <f>ROUND(E484*F484,2)</f>
        <v>0</v>
      </c>
      <c r="H484" s="239"/>
      <c r="I484" s="240">
        <f>ROUND(E484*H484,2)</f>
        <v>0</v>
      </c>
      <c r="J484" s="239"/>
      <c r="K484" s="240">
        <f>ROUND(E484*J484,2)</f>
        <v>0</v>
      </c>
      <c r="L484" s="240">
        <v>21</v>
      </c>
      <c r="M484" s="240">
        <f>G484*(1+L484/100)</f>
        <v>0</v>
      </c>
      <c r="N484" s="238">
        <v>0</v>
      </c>
      <c r="O484" s="238">
        <f>ROUND(E484*N484,2)</f>
        <v>0</v>
      </c>
      <c r="P484" s="238">
        <v>0</v>
      </c>
      <c r="Q484" s="238">
        <f>ROUND(E484*P484,2)</f>
        <v>0</v>
      </c>
      <c r="R484" s="240" t="s">
        <v>501</v>
      </c>
      <c r="S484" s="240" t="s">
        <v>148</v>
      </c>
      <c r="T484" s="241" t="s">
        <v>149</v>
      </c>
      <c r="U484" s="222">
        <v>1.575</v>
      </c>
      <c r="V484" s="222">
        <f>ROUND(E484*U484,2)</f>
        <v>0.28000000000000003</v>
      </c>
      <c r="W484" s="222"/>
      <c r="X484" s="222" t="s">
        <v>150</v>
      </c>
      <c r="Y484" s="222" t="s">
        <v>151</v>
      </c>
      <c r="Z484" s="212"/>
      <c r="AA484" s="212"/>
      <c r="AB484" s="212"/>
      <c r="AC484" s="212"/>
      <c r="AD484" s="212"/>
      <c r="AE484" s="212"/>
      <c r="AF484" s="212"/>
      <c r="AG484" s="212" t="s">
        <v>354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2" x14ac:dyDescent="0.2">
      <c r="A485" s="219"/>
      <c r="B485" s="220"/>
      <c r="C485" s="250" t="s">
        <v>535</v>
      </c>
      <c r="D485" s="242"/>
      <c r="E485" s="242"/>
      <c r="F485" s="242"/>
      <c r="G485" s="24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22"/>
      <c r="Z485" s="212"/>
      <c r="AA485" s="212"/>
      <c r="AB485" s="212"/>
      <c r="AC485" s="212"/>
      <c r="AD485" s="212"/>
      <c r="AE485" s="212"/>
      <c r="AF485" s="212"/>
      <c r="AG485" s="212" t="s">
        <v>154</v>
      </c>
      <c r="AH485" s="212"/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2" x14ac:dyDescent="0.2">
      <c r="A486" s="219"/>
      <c r="B486" s="220"/>
      <c r="C486" s="252"/>
      <c r="D486" s="243"/>
      <c r="E486" s="243"/>
      <c r="F486" s="243"/>
      <c r="G486" s="243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22"/>
      <c r="Z486" s="212"/>
      <c r="AA486" s="212"/>
      <c r="AB486" s="212"/>
      <c r="AC486" s="212"/>
      <c r="AD486" s="212"/>
      <c r="AE486" s="212"/>
      <c r="AF486" s="212"/>
      <c r="AG486" s="212" t="s">
        <v>158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x14ac:dyDescent="0.2">
      <c r="A487" s="228" t="s">
        <v>142</v>
      </c>
      <c r="B487" s="229" t="s">
        <v>88</v>
      </c>
      <c r="C487" s="248" t="s">
        <v>89</v>
      </c>
      <c r="D487" s="230"/>
      <c r="E487" s="231"/>
      <c r="F487" s="232"/>
      <c r="G487" s="232">
        <f>SUMIF(AG488:AG564,"&lt;&gt;NOR",G488:G564)</f>
        <v>0</v>
      </c>
      <c r="H487" s="232"/>
      <c r="I487" s="232">
        <f>SUM(I488:I564)</f>
        <v>0</v>
      </c>
      <c r="J487" s="232"/>
      <c r="K487" s="232">
        <f>SUM(K488:K564)</f>
        <v>0</v>
      </c>
      <c r="L487" s="232"/>
      <c r="M487" s="232">
        <f>SUM(M488:M564)</f>
        <v>0</v>
      </c>
      <c r="N487" s="231"/>
      <c r="O487" s="231">
        <f>SUM(O488:O564)</f>
        <v>22.92</v>
      </c>
      <c r="P487" s="231"/>
      <c r="Q487" s="231">
        <f>SUM(Q488:Q564)</f>
        <v>0.02</v>
      </c>
      <c r="R487" s="232"/>
      <c r="S487" s="232"/>
      <c r="T487" s="233"/>
      <c r="U487" s="227"/>
      <c r="V487" s="227">
        <f>SUM(V488:V564)</f>
        <v>183.54000000000002</v>
      </c>
      <c r="W487" s="227"/>
      <c r="X487" s="227"/>
      <c r="Y487" s="227"/>
      <c r="AG487" t="s">
        <v>143</v>
      </c>
    </row>
    <row r="488" spans="1:60" ht="22.5" outlineLevel="1" x14ac:dyDescent="0.2">
      <c r="A488" s="235">
        <v>100</v>
      </c>
      <c r="B488" s="236" t="s">
        <v>536</v>
      </c>
      <c r="C488" s="249" t="s">
        <v>537</v>
      </c>
      <c r="D488" s="237" t="s">
        <v>146</v>
      </c>
      <c r="E488" s="238">
        <v>1.6</v>
      </c>
      <c r="F488" s="239"/>
      <c r="G488" s="240">
        <f>ROUND(E488*F488,2)</f>
        <v>0</v>
      </c>
      <c r="H488" s="239"/>
      <c r="I488" s="240">
        <f>ROUND(E488*H488,2)</f>
        <v>0</v>
      </c>
      <c r="J488" s="239"/>
      <c r="K488" s="240">
        <f>ROUND(E488*J488,2)</f>
        <v>0</v>
      </c>
      <c r="L488" s="240">
        <v>21</v>
      </c>
      <c r="M488" s="240">
        <f>G488*(1+L488/100)</f>
        <v>0</v>
      </c>
      <c r="N488" s="238">
        <v>1.6000000000000001E-4</v>
      </c>
      <c r="O488" s="238">
        <f>ROUND(E488*N488,2)</f>
        <v>0</v>
      </c>
      <c r="P488" s="238">
        <v>1.32E-2</v>
      </c>
      <c r="Q488" s="238">
        <f>ROUND(E488*P488,2)</f>
        <v>0.02</v>
      </c>
      <c r="R488" s="240" t="s">
        <v>538</v>
      </c>
      <c r="S488" s="240" t="s">
        <v>148</v>
      </c>
      <c r="T488" s="241" t="s">
        <v>149</v>
      </c>
      <c r="U488" s="222">
        <v>1.2858000000000001</v>
      </c>
      <c r="V488" s="222">
        <f>ROUND(E488*U488,2)</f>
        <v>2.06</v>
      </c>
      <c r="W488" s="222"/>
      <c r="X488" s="222" t="s">
        <v>150</v>
      </c>
      <c r="Y488" s="222" t="s">
        <v>151</v>
      </c>
      <c r="Z488" s="212"/>
      <c r="AA488" s="212"/>
      <c r="AB488" s="212"/>
      <c r="AC488" s="212"/>
      <c r="AD488" s="212"/>
      <c r="AE488" s="212"/>
      <c r="AF488" s="212"/>
      <c r="AG488" s="212" t="s">
        <v>152</v>
      </c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2" x14ac:dyDescent="0.2">
      <c r="A489" s="219"/>
      <c r="B489" s="220"/>
      <c r="C489" s="251" t="s">
        <v>539</v>
      </c>
      <c r="D489" s="223"/>
      <c r="E489" s="224">
        <v>1.6</v>
      </c>
      <c r="F489" s="222"/>
      <c r="G489" s="22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22"/>
      <c r="Z489" s="212"/>
      <c r="AA489" s="212"/>
      <c r="AB489" s="212"/>
      <c r="AC489" s="212"/>
      <c r="AD489" s="212"/>
      <c r="AE489" s="212"/>
      <c r="AF489" s="212"/>
      <c r="AG489" s="212" t="s">
        <v>156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2" x14ac:dyDescent="0.2">
      <c r="A490" s="219"/>
      <c r="B490" s="220"/>
      <c r="C490" s="252"/>
      <c r="D490" s="243"/>
      <c r="E490" s="243"/>
      <c r="F490" s="243"/>
      <c r="G490" s="243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22"/>
      <c r="Z490" s="212"/>
      <c r="AA490" s="212"/>
      <c r="AB490" s="212"/>
      <c r="AC490" s="212"/>
      <c r="AD490" s="212"/>
      <c r="AE490" s="212"/>
      <c r="AF490" s="212"/>
      <c r="AG490" s="212" t="s">
        <v>158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ht="22.5" outlineLevel="1" x14ac:dyDescent="0.2">
      <c r="A491" s="235">
        <v>101</v>
      </c>
      <c r="B491" s="236" t="s">
        <v>540</v>
      </c>
      <c r="C491" s="249" t="s">
        <v>541</v>
      </c>
      <c r="D491" s="237" t="s">
        <v>146</v>
      </c>
      <c r="E491" s="238">
        <v>1.6</v>
      </c>
      <c r="F491" s="239"/>
      <c r="G491" s="240">
        <f>ROUND(E491*F491,2)</f>
        <v>0</v>
      </c>
      <c r="H491" s="239"/>
      <c r="I491" s="240">
        <f>ROUND(E491*H491,2)</f>
        <v>0</v>
      </c>
      <c r="J491" s="239"/>
      <c r="K491" s="240">
        <f>ROUND(E491*J491,2)</f>
        <v>0</v>
      </c>
      <c r="L491" s="240">
        <v>21</v>
      </c>
      <c r="M491" s="240">
        <f>G491*(1+L491/100)</f>
        <v>0</v>
      </c>
      <c r="N491" s="238">
        <v>1E-4</v>
      </c>
      <c r="O491" s="238">
        <f>ROUND(E491*N491,2)</f>
        <v>0</v>
      </c>
      <c r="P491" s="238">
        <v>0</v>
      </c>
      <c r="Q491" s="238">
        <f>ROUND(E491*P491,2)</f>
        <v>0</v>
      </c>
      <c r="R491" s="240" t="s">
        <v>538</v>
      </c>
      <c r="S491" s="240" t="s">
        <v>148</v>
      </c>
      <c r="T491" s="241" t="s">
        <v>149</v>
      </c>
      <c r="U491" s="222">
        <v>1.68</v>
      </c>
      <c r="V491" s="222">
        <f>ROUND(E491*U491,2)</f>
        <v>2.69</v>
      </c>
      <c r="W491" s="222"/>
      <c r="X491" s="222" t="s">
        <v>150</v>
      </c>
      <c r="Y491" s="222" t="s">
        <v>151</v>
      </c>
      <c r="Z491" s="212"/>
      <c r="AA491" s="212"/>
      <c r="AB491" s="212"/>
      <c r="AC491" s="212"/>
      <c r="AD491" s="212"/>
      <c r="AE491" s="212"/>
      <c r="AF491" s="212"/>
      <c r="AG491" s="212" t="s">
        <v>152</v>
      </c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2" x14ac:dyDescent="0.2">
      <c r="A492" s="219"/>
      <c r="B492" s="220"/>
      <c r="C492" s="251" t="s">
        <v>539</v>
      </c>
      <c r="D492" s="223"/>
      <c r="E492" s="224">
        <v>1.6</v>
      </c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22"/>
      <c r="Z492" s="212"/>
      <c r="AA492" s="212"/>
      <c r="AB492" s="212"/>
      <c r="AC492" s="212"/>
      <c r="AD492" s="212"/>
      <c r="AE492" s="212"/>
      <c r="AF492" s="212"/>
      <c r="AG492" s="212" t="s">
        <v>156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2" x14ac:dyDescent="0.2">
      <c r="A493" s="219"/>
      <c r="B493" s="220"/>
      <c r="C493" s="252"/>
      <c r="D493" s="243"/>
      <c r="E493" s="243"/>
      <c r="F493" s="243"/>
      <c r="G493" s="243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22"/>
      <c r="Z493" s="212"/>
      <c r="AA493" s="212"/>
      <c r="AB493" s="212"/>
      <c r="AC493" s="212"/>
      <c r="AD493" s="212"/>
      <c r="AE493" s="212"/>
      <c r="AF493" s="212"/>
      <c r="AG493" s="212" t="s">
        <v>158</v>
      </c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ht="22.5" outlineLevel="1" x14ac:dyDescent="0.2">
      <c r="A494" s="235">
        <v>102</v>
      </c>
      <c r="B494" s="236" t="s">
        <v>542</v>
      </c>
      <c r="C494" s="249" t="s">
        <v>543</v>
      </c>
      <c r="D494" s="237" t="s">
        <v>219</v>
      </c>
      <c r="E494" s="238">
        <v>138.28</v>
      </c>
      <c r="F494" s="239"/>
      <c r="G494" s="240">
        <f>ROUND(E494*F494,2)</f>
        <v>0</v>
      </c>
      <c r="H494" s="239"/>
      <c r="I494" s="240">
        <f>ROUND(E494*H494,2)</f>
        <v>0</v>
      </c>
      <c r="J494" s="239"/>
      <c r="K494" s="240">
        <f>ROUND(E494*J494,2)</f>
        <v>0</v>
      </c>
      <c r="L494" s="240">
        <v>21</v>
      </c>
      <c r="M494" s="240">
        <f>G494*(1+L494/100)</f>
        <v>0</v>
      </c>
      <c r="N494" s="238">
        <v>0</v>
      </c>
      <c r="O494" s="238">
        <f>ROUND(E494*N494,2)</f>
        <v>0</v>
      </c>
      <c r="P494" s="238">
        <v>0</v>
      </c>
      <c r="Q494" s="238">
        <f>ROUND(E494*P494,2)</f>
        <v>0</v>
      </c>
      <c r="R494" s="240" t="s">
        <v>538</v>
      </c>
      <c r="S494" s="240" t="s">
        <v>148</v>
      </c>
      <c r="T494" s="241" t="s">
        <v>149</v>
      </c>
      <c r="U494" s="222">
        <v>7.0000000000000007E-2</v>
      </c>
      <c r="V494" s="222">
        <f>ROUND(E494*U494,2)</f>
        <v>9.68</v>
      </c>
      <c r="W494" s="222"/>
      <c r="X494" s="222" t="s">
        <v>150</v>
      </c>
      <c r="Y494" s="222" t="s">
        <v>151</v>
      </c>
      <c r="Z494" s="212"/>
      <c r="AA494" s="212"/>
      <c r="AB494" s="212"/>
      <c r="AC494" s="212"/>
      <c r="AD494" s="212"/>
      <c r="AE494" s="212"/>
      <c r="AF494" s="212"/>
      <c r="AG494" s="212" t="s">
        <v>152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2" x14ac:dyDescent="0.2">
      <c r="A495" s="219"/>
      <c r="B495" s="220"/>
      <c r="C495" s="251" t="s">
        <v>544</v>
      </c>
      <c r="D495" s="223"/>
      <c r="E495" s="224">
        <v>138.28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22"/>
      <c r="Z495" s="212"/>
      <c r="AA495" s="212"/>
      <c r="AB495" s="212"/>
      <c r="AC495" s="212"/>
      <c r="AD495" s="212"/>
      <c r="AE495" s="212"/>
      <c r="AF495" s="212"/>
      <c r="AG495" s="212" t="s">
        <v>156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3" x14ac:dyDescent="0.2">
      <c r="A496" s="219"/>
      <c r="B496" s="220"/>
      <c r="C496" s="251" t="s">
        <v>400</v>
      </c>
      <c r="D496" s="223"/>
      <c r="E496" s="224"/>
      <c r="F496" s="222"/>
      <c r="G496" s="222"/>
      <c r="H496" s="222"/>
      <c r="I496" s="222"/>
      <c r="J496" s="222"/>
      <c r="K496" s="222"/>
      <c r="L496" s="222"/>
      <c r="M496" s="222"/>
      <c r="N496" s="221"/>
      <c r="O496" s="221"/>
      <c r="P496" s="221"/>
      <c r="Q496" s="221"/>
      <c r="R496" s="222"/>
      <c r="S496" s="222"/>
      <c r="T496" s="222"/>
      <c r="U496" s="222"/>
      <c r="V496" s="222"/>
      <c r="W496" s="222"/>
      <c r="X496" s="222"/>
      <c r="Y496" s="222"/>
      <c r="Z496" s="212"/>
      <c r="AA496" s="212"/>
      <c r="AB496" s="212"/>
      <c r="AC496" s="212"/>
      <c r="AD496" s="212"/>
      <c r="AE496" s="212"/>
      <c r="AF496" s="212"/>
      <c r="AG496" s="212" t="s">
        <v>156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2" x14ac:dyDescent="0.2">
      <c r="A497" s="219"/>
      <c r="B497" s="220"/>
      <c r="C497" s="252"/>
      <c r="D497" s="243"/>
      <c r="E497" s="243"/>
      <c r="F497" s="243"/>
      <c r="G497" s="243"/>
      <c r="H497" s="222"/>
      <c r="I497" s="222"/>
      <c r="J497" s="222"/>
      <c r="K497" s="222"/>
      <c r="L497" s="222"/>
      <c r="M497" s="222"/>
      <c r="N497" s="221"/>
      <c r="O497" s="221"/>
      <c r="P497" s="221"/>
      <c r="Q497" s="221"/>
      <c r="R497" s="222"/>
      <c r="S497" s="222"/>
      <c r="T497" s="222"/>
      <c r="U497" s="222"/>
      <c r="V497" s="222"/>
      <c r="W497" s="222"/>
      <c r="X497" s="222"/>
      <c r="Y497" s="222"/>
      <c r="Z497" s="212"/>
      <c r="AA497" s="212"/>
      <c r="AB497" s="212"/>
      <c r="AC497" s="212"/>
      <c r="AD497" s="212"/>
      <c r="AE497" s="212"/>
      <c r="AF497" s="212"/>
      <c r="AG497" s="212" t="s">
        <v>158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ht="22.5" outlineLevel="1" x14ac:dyDescent="0.2">
      <c r="A498" s="235">
        <v>103</v>
      </c>
      <c r="B498" s="236" t="s">
        <v>545</v>
      </c>
      <c r="C498" s="249" t="s">
        <v>546</v>
      </c>
      <c r="D498" s="237" t="s">
        <v>219</v>
      </c>
      <c r="E498" s="238">
        <v>200</v>
      </c>
      <c r="F498" s="239"/>
      <c r="G498" s="240">
        <f>ROUND(E498*F498,2)</f>
        <v>0</v>
      </c>
      <c r="H498" s="239"/>
      <c r="I498" s="240">
        <f>ROUND(E498*H498,2)</f>
        <v>0</v>
      </c>
      <c r="J498" s="239"/>
      <c r="K498" s="240">
        <f>ROUND(E498*J498,2)</f>
        <v>0</v>
      </c>
      <c r="L498" s="240">
        <v>21</v>
      </c>
      <c r="M498" s="240">
        <f>G498*(1+L498/100)</f>
        <v>0</v>
      </c>
      <c r="N498" s="238">
        <v>0</v>
      </c>
      <c r="O498" s="238">
        <f>ROUND(E498*N498,2)</f>
        <v>0</v>
      </c>
      <c r="P498" s="238">
        <v>0</v>
      </c>
      <c r="Q498" s="238">
        <f>ROUND(E498*P498,2)</f>
        <v>0</v>
      </c>
      <c r="R498" s="240" t="s">
        <v>538</v>
      </c>
      <c r="S498" s="240" t="s">
        <v>148</v>
      </c>
      <c r="T498" s="241" t="s">
        <v>149</v>
      </c>
      <c r="U498" s="222">
        <v>0.1</v>
      </c>
      <c r="V498" s="222">
        <f>ROUND(E498*U498,2)</f>
        <v>20</v>
      </c>
      <c r="W498" s="222"/>
      <c r="X498" s="222" t="s">
        <v>150</v>
      </c>
      <c r="Y498" s="222" t="s">
        <v>151</v>
      </c>
      <c r="Z498" s="212"/>
      <c r="AA498" s="212"/>
      <c r="AB498" s="212"/>
      <c r="AC498" s="212"/>
      <c r="AD498" s="212"/>
      <c r="AE498" s="212"/>
      <c r="AF498" s="212"/>
      <c r="AG498" s="212" t="s">
        <v>152</v>
      </c>
      <c r="AH498" s="212"/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2" x14ac:dyDescent="0.2">
      <c r="A499" s="219"/>
      <c r="B499" s="220"/>
      <c r="C499" s="251" t="s">
        <v>547</v>
      </c>
      <c r="D499" s="223"/>
      <c r="E499" s="224">
        <v>200</v>
      </c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22"/>
      <c r="Z499" s="212"/>
      <c r="AA499" s="212"/>
      <c r="AB499" s="212"/>
      <c r="AC499" s="212"/>
      <c r="AD499" s="212"/>
      <c r="AE499" s="212"/>
      <c r="AF499" s="212"/>
      <c r="AG499" s="212" t="s">
        <v>156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3" x14ac:dyDescent="0.2">
      <c r="A500" s="219"/>
      <c r="B500" s="220"/>
      <c r="C500" s="251" t="s">
        <v>548</v>
      </c>
      <c r="D500" s="223"/>
      <c r="E500" s="224"/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22"/>
      <c r="Z500" s="212"/>
      <c r="AA500" s="212"/>
      <c r="AB500" s="212"/>
      <c r="AC500" s="212"/>
      <c r="AD500" s="212"/>
      <c r="AE500" s="212"/>
      <c r="AF500" s="212"/>
      <c r="AG500" s="212" t="s">
        <v>156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2" x14ac:dyDescent="0.2">
      <c r="A501" s="219"/>
      <c r="B501" s="220"/>
      <c r="C501" s="252"/>
      <c r="D501" s="243"/>
      <c r="E501" s="243"/>
      <c r="F501" s="243"/>
      <c r="G501" s="243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22"/>
      <c r="Z501" s="212"/>
      <c r="AA501" s="212"/>
      <c r="AB501" s="212"/>
      <c r="AC501" s="212"/>
      <c r="AD501" s="212"/>
      <c r="AE501" s="212"/>
      <c r="AF501" s="212"/>
      <c r="AG501" s="212" t="s">
        <v>158</v>
      </c>
      <c r="AH501" s="212"/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35">
        <v>104</v>
      </c>
      <c r="B502" s="236" t="s">
        <v>549</v>
      </c>
      <c r="C502" s="249" t="s">
        <v>550</v>
      </c>
      <c r="D502" s="237" t="s">
        <v>169</v>
      </c>
      <c r="E502" s="238">
        <v>0.05</v>
      </c>
      <c r="F502" s="239"/>
      <c r="G502" s="240">
        <f>ROUND(E502*F502,2)</f>
        <v>0</v>
      </c>
      <c r="H502" s="239"/>
      <c r="I502" s="240">
        <f>ROUND(E502*H502,2)</f>
        <v>0</v>
      </c>
      <c r="J502" s="239"/>
      <c r="K502" s="240">
        <f>ROUND(E502*J502,2)</f>
        <v>0</v>
      </c>
      <c r="L502" s="240">
        <v>21</v>
      </c>
      <c r="M502" s="240">
        <f>G502*(1+L502/100)</f>
        <v>0</v>
      </c>
      <c r="N502" s="238">
        <v>2.3570000000000001E-2</v>
      </c>
      <c r="O502" s="238">
        <f>ROUND(E502*N502,2)</f>
        <v>0</v>
      </c>
      <c r="P502" s="238">
        <v>0</v>
      </c>
      <c r="Q502" s="238">
        <f>ROUND(E502*P502,2)</f>
        <v>0</v>
      </c>
      <c r="R502" s="240" t="s">
        <v>538</v>
      </c>
      <c r="S502" s="240" t="s">
        <v>148</v>
      </c>
      <c r="T502" s="241" t="s">
        <v>149</v>
      </c>
      <c r="U502" s="222">
        <v>0</v>
      </c>
      <c r="V502" s="222">
        <f>ROUND(E502*U502,2)</f>
        <v>0</v>
      </c>
      <c r="W502" s="222"/>
      <c r="X502" s="222" t="s">
        <v>150</v>
      </c>
      <c r="Y502" s="222" t="s">
        <v>151</v>
      </c>
      <c r="Z502" s="212"/>
      <c r="AA502" s="212"/>
      <c r="AB502" s="212"/>
      <c r="AC502" s="212"/>
      <c r="AD502" s="212"/>
      <c r="AE502" s="212"/>
      <c r="AF502" s="212"/>
      <c r="AG502" s="212" t="s">
        <v>152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2" x14ac:dyDescent="0.2">
      <c r="A503" s="219"/>
      <c r="B503" s="220"/>
      <c r="C503" s="251" t="s">
        <v>551</v>
      </c>
      <c r="D503" s="223"/>
      <c r="E503" s="224">
        <v>0.05</v>
      </c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22"/>
      <c r="Z503" s="212"/>
      <c r="AA503" s="212"/>
      <c r="AB503" s="212"/>
      <c r="AC503" s="212"/>
      <c r="AD503" s="212"/>
      <c r="AE503" s="212"/>
      <c r="AF503" s="212"/>
      <c r="AG503" s="212" t="s">
        <v>156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2" x14ac:dyDescent="0.2">
      <c r="A504" s="219"/>
      <c r="B504" s="220"/>
      <c r="C504" s="252"/>
      <c r="D504" s="243"/>
      <c r="E504" s="243"/>
      <c r="F504" s="243"/>
      <c r="G504" s="243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22"/>
      <c r="Z504" s="212"/>
      <c r="AA504" s="212"/>
      <c r="AB504" s="212"/>
      <c r="AC504" s="212"/>
      <c r="AD504" s="212"/>
      <c r="AE504" s="212"/>
      <c r="AF504" s="212"/>
      <c r="AG504" s="212" t="s">
        <v>158</v>
      </c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35">
        <v>105</v>
      </c>
      <c r="B505" s="236" t="s">
        <v>552</v>
      </c>
      <c r="C505" s="249" t="s">
        <v>553</v>
      </c>
      <c r="D505" s="237" t="s">
        <v>146</v>
      </c>
      <c r="E505" s="238">
        <v>122.3224</v>
      </c>
      <c r="F505" s="239"/>
      <c r="G505" s="240">
        <f>ROUND(E505*F505,2)</f>
        <v>0</v>
      </c>
      <c r="H505" s="239"/>
      <c r="I505" s="240">
        <f>ROUND(E505*H505,2)</f>
        <v>0</v>
      </c>
      <c r="J505" s="239"/>
      <c r="K505" s="240">
        <f>ROUND(E505*J505,2)</f>
        <v>0</v>
      </c>
      <c r="L505" s="240">
        <v>21</v>
      </c>
      <c r="M505" s="240">
        <f>G505*(1+L505/100)</f>
        <v>0</v>
      </c>
      <c r="N505" s="238">
        <v>0</v>
      </c>
      <c r="O505" s="238">
        <f>ROUND(E505*N505,2)</f>
        <v>0</v>
      </c>
      <c r="P505" s="238">
        <v>0</v>
      </c>
      <c r="Q505" s="238">
        <f>ROUND(E505*P505,2)</f>
        <v>0</v>
      </c>
      <c r="R505" s="240" t="s">
        <v>538</v>
      </c>
      <c r="S505" s="240" t="s">
        <v>148</v>
      </c>
      <c r="T505" s="241" t="s">
        <v>149</v>
      </c>
      <c r="U505" s="222">
        <v>0.29499999999999998</v>
      </c>
      <c r="V505" s="222">
        <f>ROUND(E505*U505,2)</f>
        <v>36.090000000000003</v>
      </c>
      <c r="W505" s="222"/>
      <c r="X505" s="222" t="s">
        <v>150</v>
      </c>
      <c r="Y505" s="222" t="s">
        <v>151</v>
      </c>
      <c r="Z505" s="212"/>
      <c r="AA505" s="212"/>
      <c r="AB505" s="212"/>
      <c r="AC505" s="212"/>
      <c r="AD505" s="212"/>
      <c r="AE505" s="212"/>
      <c r="AF505" s="212"/>
      <c r="AG505" s="212" t="s">
        <v>152</v>
      </c>
      <c r="AH505" s="212"/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2" x14ac:dyDescent="0.2">
      <c r="A506" s="219"/>
      <c r="B506" s="220"/>
      <c r="C506" s="251" t="s">
        <v>554</v>
      </c>
      <c r="D506" s="223"/>
      <c r="E506" s="224">
        <v>80.2</v>
      </c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22"/>
      <c r="Z506" s="212"/>
      <c r="AA506" s="212"/>
      <c r="AB506" s="212"/>
      <c r="AC506" s="212"/>
      <c r="AD506" s="212"/>
      <c r="AE506" s="212"/>
      <c r="AF506" s="212"/>
      <c r="AG506" s="212" t="s">
        <v>156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2">
      <c r="A507" s="219"/>
      <c r="B507" s="220"/>
      <c r="C507" s="251" t="s">
        <v>400</v>
      </c>
      <c r="D507" s="223"/>
      <c r="E507" s="224"/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22"/>
      <c r="Z507" s="212"/>
      <c r="AA507" s="212"/>
      <c r="AB507" s="212"/>
      <c r="AC507" s="212"/>
      <c r="AD507" s="212"/>
      <c r="AE507" s="212"/>
      <c r="AF507" s="212"/>
      <c r="AG507" s="212" t="s">
        <v>156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3" x14ac:dyDescent="0.2">
      <c r="A508" s="219"/>
      <c r="B508" s="220"/>
      <c r="C508" s="251" t="s">
        <v>555</v>
      </c>
      <c r="D508" s="223"/>
      <c r="E508" s="224">
        <v>42.12</v>
      </c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22"/>
      <c r="Z508" s="212"/>
      <c r="AA508" s="212"/>
      <c r="AB508" s="212"/>
      <c r="AC508" s="212"/>
      <c r="AD508" s="212"/>
      <c r="AE508" s="212"/>
      <c r="AF508" s="212"/>
      <c r="AG508" s="212" t="s">
        <v>156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3" x14ac:dyDescent="0.2">
      <c r="A509" s="219"/>
      <c r="B509" s="220"/>
      <c r="C509" s="251" t="s">
        <v>186</v>
      </c>
      <c r="D509" s="223"/>
      <c r="E509" s="224"/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22"/>
      <c r="Z509" s="212"/>
      <c r="AA509" s="212"/>
      <c r="AB509" s="212"/>
      <c r="AC509" s="212"/>
      <c r="AD509" s="212"/>
      <c r="AE509" s="212"/>
      <c r="AF509" s="212"/>
      <c r="AG509" s="212" t="s">
        <v>156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2" x14ac:dyDescent="0.2">
      <c r="A510" s="219"/>
      <c r="B510" s="220"/>
      <c r="C510" s="252"/>
      <c r="D510" s="243"/>
      <c r="E510" s="243"/>
      <c r="F510" s="243"/>
      <c r="G510" s="243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22"/>
      <c r="Z510" s="212"/>
      <c r="AA510" s="212"/>
      <c r="AB510" s="212"/>
      <c r="AC510" s="212"/>
      <c r="AD510" s="212"/>
      <c r="AE510" s="212"/>
      <c r="AF510" s="212"/>
      <c r="AG510" s="212" t="s">
        <v>158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35">
        <v>106</v>
      </c>
      <c r="B511" s="236" t="s">
        <v>556</v>
      </c>
      <c r="C511" s="249" t="s">
        <v>557</v>
      </c>
      <c r="D511" s="237" t="s">
        <v>146</v>
      </c>
      <c r="E511" s="238">
        <v>210.6</v>
      </c>
      <c r="F511" s="239"/>
      <c r="G511" s="240">
        <f>ROUND(E511*F511,2)</f>
        <v>0</v>
      </c>
      <c r="H511" s="239"/>
      <c r="I511" s="240">
        <f>ROUND(E511*H511,2)</f>
        <v>0</v>
      </c>
      <c r="J511" s="239"/>
      <c r="K511" s="240">
        <f>ROUND(E511*J511,2)</f>
        <v>0</v>
      </c>
      <c r="L511" s="240">
        <v>21</v>
      </c>
      <c r="M511" s="240">
        <f>G511*(1+L511/100)</f>
        <v>0</v>
      </c>
      <c r="N511" s="238">
        <v>4.0000000000000003E-5</v>
      </c>
      <c r="O511" s="238">
        <f>ROUND(E511*N511,2)</f>
        <v>0.01</v>
      </c>
      <c r="P511" s="238">
        <v>0</v>
      </c>
      <c r="Q511" s="238">
        <f>ROUND(E511*P511,2)</f>
        <v>0</v>
      </c>
      <c r="R511" s="240" t="s">
        <v>538</v>
      </c>
      <c r="S511" s="240" t="s">
        <v>148</v>
      </c>
      <c r="T511" s="241" t="s">
        <v>149</v>
      </c>
      <c r="U511" s="222">
        <v>0.28000000000000003</v>
      </c>
      <c r="V511" s="222">
        <f>ROUND(E511*U511,2)</f>
        <v>58.97</v>
      </c>
      <c r="W511" s="222"/>
      <c r="X511" s="222" t="s">
        <v>150</v>
      </c>
      <c r="Y511" s="222" t="s">
        <v>151</v>
      </c>
      <c r="Z511" s="212"/>
      <c r="AA511" s="212"/>
      <c r="AB511" s="212"/>
      <c r="AC511" s="212"/>
      <c r="AD511" s="212"/>
      <c r="AE511" s="212"/>
      <c r="AF511" s="212"/>
      <c r="AG511" s="212" t="s">
        <v>152</v>
      </c>
      <c r="AH511" s="212"/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2" x14ac:dyDescent="0.2">
      <c r="A512" s="219"/>
      <c r="B512" s="220"/>
      <c r="C512" s="251" t="s">
        <v>558</v>
      </c>
      <c r="D512" s="223"/>
      <c r="E512" s="224">
        <v>210.6</v>
      </c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22"/>
      <c r="Z512" s="212"/>
      <c r="AA512" s="212"/>
      <c r="AB512" s="212"/>
      <c r="AC512" s="212"/>
      <c r="AD512" s="212"/>
      <c r="AE512" s="212"/>
      <c r="AF512" s="212"/>
      <c r="AG512" s="212" t="s">
        <v>156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2">
      <c r="A513" s="219"/>
      <c r="B513" s="220"/>
      <c r="C513" s="251" t="s">
        <v>186</v>
      </c>
      <c r="D513" s="223"/>
      <c r="E513" s="224"/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22"/>
      <c r="Z513" s="212"/>
      <c r="AA513" s="212"/>
      <c r="AB513" s="212"/>
      <c r="AC513" s="212"/>
      <c r="AD513" s="212"/>
      <c r="AE513" s="212"/>
      <c r="AF513" s="212"/>
      <c r="AG513" s="212" t="s">
        <v>156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2" x14ac:dyDescent="0.2">
      <c r="A514" s="219"/>
      <c r="B514" s="220"/>
      <c r="C514" s="252"/>
      <c r="D514" s="243"/>
      <c r="E514" s="243"/>
      <c r="F514" s="243"/>
      <c r="G514" s="243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22"/>
      <c r="Z514" s="212"/>
      <c r="AA514" s="212"/>
      <c r="AB514" s="212"/>
      <c r="AC514" s="212"/>
      <c r="AD514" s="212"/>
      <c r="AE514" s="212"/>
      <c r="AF514" s="212"/>
      <c r="AG514" s="212" t="s">
        <v>158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35">
        <v>107</v>
      </c>
      <c r="B515" s="236" t="s">
        <v>559</v>
      </c>
      <c r="C515" s="249" t="s">
        <v>560</v>
      </c>
      <c r="D515" s="237" t="s">
        <v>146</v>
      </c>
      <c r="E515" s="238">
        <v>300.20240000000001</v>
      </c>
      <c r="F515" s="239"/>
      <c r="G515" s="240">
        <f>ROUND(E515*F515,2)</f>
        <v>0</v>
      </c>
      <c r="H515" s="239"/>
      <c r="I515" s="240">
        <f>ROUND(E515*H515,2)</f>
        <v>0</v>
      </c>
      <c r="J515" s="239"/>
      <c r="K515" s="240">
        <f>ROUND(E515*J515,2)</f>
        <v>0</v>
      </c>
      <c r="L515" s="240">
        <v>21</v>
      </c>
      <c r="M515" s="240">
        <f>G515*(1+L515/100)</f>
        <v>0</v>
      </c>
      <c r="N515" s="238">
        <v>2.4000000000000001E-4</v>
      </c>
      <c r="O515" s="238">
        <f>ROUND(E515*N515,2)</f>
        <v>7.0000000000000007E-2</v>
      </c>
      <c r="P515" s="238">
        <v>0</v>
      </c>
      <c r="Q515" s="238">
        <f>ROUND(E515*P515,2)</f>
        <v>0</v>
      </c>
      <c r="R515" s="240" t="s">
        <v>538</v>
      </c>
      <c r="S515" s="240" t="s">
        <v>148</v>
      </c>
      <c r="T515" s="241" t="s">
        <v>149</v>
      </c>
      <c r="U515" s="222">
        <v>0</v>
      </c>
      <c r="V515" s="222">
        <f>ROUND(E515*U515,2)</f>
        <v>0</v>
      </c>
      <c r="W515" s="222"/>
      <c r="X515" s="222" t="s">
        <v>150</v>
      </c>
      <c r="Y515" s="222" t="s">
        <v>151</v>
      </c>
      <c r="Z515" s="212"/>
      <c r="AA515" s="212"/>
      <c r="AB515" s="212"/>
      <c r="AC515" s="212"/>
      <c r="AD515" s="212"/>
      <c r="AE515" s="212"/>
      <c r="AF515" s="212"/>
      <c r="AG515" s="212" t="s">
        <v>152</v>
      </c>
      <c r="AH515" s="212"/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2" x14ac:dyDescent="0.2">
      <c r="A516" s="219"/>
      <c r="B516" s="220"/>
      <c r="C516" s="251" t="s">
        <v>554</v>
      </c>
      <c r="D516" s="223"/>
      <c r="E516" s="224">
        <v>80.2</v>
      </c>
      <c r="F516" s="222"/>
      <c r="G516" s="222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22"/>
      <c r="Z516" s="212"/>
      <c r="AA516" s="212"/>
      <c r="AB516" s="212"/>
      <c r="AC516" s="212"/>
      <c r="AD516" s="212"/>
      <c r="AE516" s="212"/>
      <c r="AF516" s="212"/>
      <c r="AG516" s="212" t="s">
        <v>156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3" x14ac:dyDescent="0.2">
      <c r="A517" s="219"/>
      <c r="B517" s="220"/>
      <c r="C517" s="251" t="s">
        <v>400</v>
      </c>
      <c r="D517" s="223"/>
      <c r="E517" s="224"/>
      <c r="F517" s="222"/>
      <c r="G517" s="222"/>
      <c r="H517" s="222"/>
      <c r="I517" s="222"/>
      <c r="J517" s="222"/>
      <c r="K517" s="222"/>
      <c r="L517" s="222"/>
      <c r="M517" s="222"/>
      <c r="N517" s="221"/>
      <c r="O517" s="221"/>
      <c r="P517" s="221"/>
      <c r="Q517" s="221"/>
      <c r="R517" s="222"/>
      <c r="S517" s="222"/>
      <c r="T517" s="222"/>
      <c r="U517" s="222"/>
      <c r="V517" s="222"/>
      <c r="W517" s="222"/>
      <c r="X517" s="222"/>
      <c r="Y517" s="222"/>
      <c r="Z517" s="212"/>
      <c r="AA517" s="212"/>
      <c r="AB517" s="212"/>
      <c r="AC517" s="212"/>
      <c r="AD517" s="212"/>
      <c r="AE517" s="212"/>
      <c r="AF517" s="212"/>
      <c r="AG517" s="212" t="s">
        <v>156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3" x14ac:dyDescent="0.2">
      <c r="A518" s="219"/>
      <c r="B518" s="220"/>
      <c r="C518" s="251" t="s">
        <v>561</v>
      </c>
      <c r="D518" s="223"/>
      <c r="E518" s="224">
        <v>220</v>
      </c>
      <c r="F518" s="222"/>
      <c r="G518" s="222"/>
      <c r="H518" s="222"/>
      <c r="I518" s="222"/>
      <c r="J518" s="222"/>
      <c r="K518" s="222"/>
      <c r="L518" s="222"/>
      <c r="M518" s="222"/>
      <c r="N518" s="221"/>
      <c r="O518" s="221"/>
      <c r="P518" s="221"/>
      <c r="Q518" s="221"/>
      <c r="R518" s="222"/>
      <c r="S518" s="222"/>
      <c r="T518" s="222"/>
      <c r="U518" s="222"/>
      <c r="V518" s="222"/>
      <c r="W518" s="222"/>
      <c r="X518" s="222"/>
      <c r="Y518" s="222"/>
      <c r="Z518" s="212"/>
      <c r="AA518" s="212"/>
      <c r="AB518" s="212"/>
      <c r="AC518" s="212"/>
      <c r="AD518" s="212"/>
      <c r="AE518" s="212"/>
      <c r="AF518" s="212"/>
      <c r="AG518" s="212" t="s">
        <v>156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3" x14ac:dyDescent="0.2">
      <c r="A519" s="219"/>
      <c r="B519" s="220"/>
      <c r="C519" s="251" t="s">
        <v>548</v>
      </c>
      <c r="D519" s="223"/>
      <c r="E519" s="224"/>
      <c r="F519" s="222"/>
      <c r="G519" s="222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22"/>
      <c r="Z519" s="212"/>
      <c r="AA519" s="212"/>
      <c r="AB519" s="212"/>
      <c r="AC519" s="212"/>
      <c r="AD519" s="212"/>
      <c r="AE519" s="212"/>
      <c r="AF519" s="212"/>
      <c r="AG519" s="212" t="s">
        <v>156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2" x14ac:dyDescent="0.2">
      <c r="A520" s="219"/>
      <c r="B520" s="220"/>
      <c r="C520" s="252"/>
      <c r="D520" s="243"/>
      <c r="E520" s="243"/>
      <c r="F520" s="243"/>
      <c r="G520" s="243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22"/>
      <c r="Z520" s="212"/>
      <c r="AA520" s="212"/>
      <c r="AB520" s="212"/>
      <c r="AC520" s="212"/>
      <c r="AD520" s="212"/>
      <c r="AE520" s="212"/>
      <c r="AF520" s="212"/>
      <c r="AG520" s="212" t="s">
        <v>158</v>
      </c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35">
        <v>108</v>
      </c>
      <c r="B521" s="236" t="s">
        <v>562</v>
      </c>
      <c r="C521" s="249" t="s">
        <v>563</v>
      </c>
      <c r="D521" s="237" t="s">
        <v>146</v>
      </c>
      <c r="E521" s="238">
        <v>46.332000000000001</v>
      </c>
      <c r="F521" s="239"/>
      <c r="G521" s="240">
        <f>ROUND(E521*F521,2)</f>
        <v>0</v>
      </c>
      <c r="H521" s="239"/>
      <c r="I521" s="240">
        <f>ROUND(E521*H521,2)</f>
        <v>0</v>
      </c>
      <c r="J521" s="239"/>
      <c r="K521" s="240">
        <f>ROUND(E521*J521,2)</f>
        <v>0</v>
      </c>
      <c r="L521" s="240">
        <v>21</v>
      </c>
      <c r="M521" s="240">
        <f>G521*(1+L521/100)</f>
        <v>0</v>
      </c>
      <c r="N521" s="238">
        <v>2.7E-2</v>
      </c>
      <c r="O521" s="238">
        <f>ROUND(E521*N521,2)</f>
        <v>1.25</v>
      </c>
      <c r="P521" s="238">
        <v>0</v>
      </c>
      <c r="Q521" s="238">
        <f>ROUND(E521*P521,2)</f>
        <v>0</v>
      </c>
      <c r="R521" s="240" t="s">
        <v>193</v>
      </c>
      <c r="S521" s="240" t="s">
        <v>148</v>
      </c>
      <c r="T521" s="241" t="s">
        <v>149</v>
      </c>
      <c r="U521" s="222">
        <v>0</v>
      </c>
      <c r="V521" s="222">
        <f>ROUND(E521*U521,2)</f>
        <v>0</v>
      </c>
      <c r="W521" s="222"/>
      <c r="X521" s="222" t="s">
        <v>194</v>
      </c>
      <c r="Y521" s="222" t="s">
        <v>151</v>
      </c>
      <c r="Z521" s="212"/>
      <c r="AA521" s="212"/>
      <c r="AB521" s="212"/>
      <c r="AC521" s="212"/>
      <c r="AD521" s="212"/>
      <c r="AE521" s="212"/>
      <c r="AF521" s="212"/>
      <c r="AG521" s="212" t="s">
        <v>195</v>
      </c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2" x14ac:dyDescent="0.2">
      <c r="A522" s="219"/>
      <c r="B522" s="220"/>
      <c r="C522" s="251" t="s">
        <v>564</v>
      </c>
      <c r="D522" s="223"/>
      <c r="E522" s="224">
        <v>46.33</v>
      </c>
      <c r="F522" s="222"/>
      <c r="G522" s="222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22"/>
      <c r="Z522" s="212"/>
      <c r="AA522" s="212"/>
      <c r="AB522" s="212"/>
      <c r="AC522" s="212"/>
      <c r="AD522" s="212"/>
      <c r="AE522" s="212"/>
      <c r="AF522" s="212"/>
      <c r="AG522" s="212" t="s">
        <v>156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3" x14ac:dyDescent="0.2">
      <c r="A523" s="219"/>
      <c r="B523" s="220"/>
      <c r="C523" s="251" t="s">
        <v>565</v>
      </c>
      <c r="D523" s="223"/>
      <c r="E523" s="224"/>
      <c r="F523" s="222"/>
      <c r="G523" s="222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22"/>
      <c r="Z523" s="212"/>
      <c r="AA523" s="212"/>
      <c r="AB523" s="212"/>
      <c r="AC523" s="212"/>
      <c r="AD523" s="212"/>
      <c r="AE523" s="212"/>
      <c r="AF523" s="212"/>
      <c r="AG523" s="212" t="s">
        <v>156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2" x14ac:dyDescent="0.2">
      <c r="A524" s="219"/>
      <c r="B524" s="220"/>
      <c r="C524" s="252"/>
      <c r="D524" s="243"/>
      <c r="E524" s="243"/>
      <c r="F524" s="243"/>
      <c r="G524" s="243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22"/>
      <c r="Z524" s="212"/>
      <c r="AA524" s="212"/>
      <c r="AB524" s="212"/>
      <c r="AC524" s="212"/>
      <c r="AD524" s="212"/>
      <c r="AE524" s="212"/>
      <c r="AF524" s="212"/>
      <c r="AG524" s="212" t="s">
        <v>158</v>
      </c>
      <c r="AH524" s="212"/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35">
        <v>109</v>
      </c>
      <c r="B525" s="236" t="s">
        <v>566</v>
      </c>
      <c r="C525" s="249" t="s">
        <v>567</v>
      </c>
      <c r="D525" s="237" t="s">
        <v>219</v>
      </c>
      <c r="E525" s="238">
        <v>744.21600000000001</v>
      </c>
      <c r="F525" s="239"/>
      <c r="G525" s="240">
        <f>ROUND(E525*F525,2)</f>
        <v>0</v>
      </c>
      <c r="H525" s="239"/>
      <c r="I525" s="240">
        <f>ROUND(E525*H525,2)</f>
        <v>0</v>
      </c>
      <c r="J525" s="239"/>
      <c r="K525" s="240">
        <f>ROUND(E525*J525,2)</f>
        <v>0</v>
      </c>
      <c r="L525" s="240">
        <v>21</v>
      </c>
      <c r="M525" s="240">
        <f>G525*(1+L525/100)</f>
        <v>0</v>
      </c>
      <c r="N525" s="238">
        <v>1.32E-3</v>
      </c>
      <c r="O525" s="238">
        <f>ROUND(E525*N525,2)</f>
        <v>0.98</v>
      </c>
      <c r="P525" s="238">
        <v>0</v>
      </c>
      <c r="Q525" s="238">
        <f>ROUND(E525*P525,2)</f>
        <v>0</v>
      </c>
      <c r="R525" s="240" t="s">
        <v>193</v>
      </c>
      <c r="S525" s="240" t="s">
        <v>148</v>
      </c>
      <c r="T525" s="241" t="s">
        <v>149</v>
      </c>
      <c r="U525" s="222">
        <v>0</v>
      </c>
      <c r="V525" s="222">
        <f>ROUND(E525*U525,2)</f>
        <v>0</v>
      </c>
      <c r="W525" s="222"/>
      <c r="X525" s="222" t="s">
        <v>194</v>
      </c>
      <c r="Y525" s="222" t="s">
        <v>151</v>
      </c>
      <c r="Z525" s="212"/>
      <c r="AA525" s="212"/>
      <c r="AB525" s="212"/>
      <c r="AC525" s="212"/>
      <c r="AD525" s="212"/>
      <c r="AE525" s="212"/>
      <c r="AF525" s="212"/>
      <c r="AG525" s="212" t="s">
        <v>195</v>
      </c>
      <c r="AH525" s="212"/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2" x14ac:dyDescent="0.2">
      <c r="A526" s="219"/>
      <c r="B526" s="220"/>
      <c r="C526" s="251" t="s">
        <v>568</v>
      </c>
      <c r="D526" s="223"/>
      <c r="E526" s="224">
        <v>304.22000000000003</v>
      </c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22"/>
      <c r="Z526" s="212"/>
      <c r="AA526" s="212"/>
      <c r="AB526" s="212"/>
      <c r="AC526" s="212"/>
      <c r="AD526" s="212"/>
      <c r="AE526" s="212"/>
      <c r="AF526" s="212"/>
      <c r="AG526" s="212" t="s">
        <v>156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3" x14ac:dyDescent="0.2">
      <c r="A527" s="219"/>
      <c r="B527" s="220"/>
      <c r="C527" s="251" t="s">
        <v>477</v>
      </c>
      <c r="D527" s="223"/>
      <c r="E527" s="224"/>
      <c r="F527" s="222"/>
      <c r="G527" s="222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22"/>
      <c r="Z527" s="212"/>
      <c r="AA527" s="212"/>
      <c r="AB527" s="212"/>
      <c r="AC527" s="212"/>
      <c r="AD527" s="212"/>
      <c r="AE527" s="212"/>
      <c r="AF527" s="212"/>
      <c r="AG527" s="212" t="s">
        <v>156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3" x14ac:dyDescent="0.2">
      <c r="A528" s="219"/>
      <c r="B528" s="220"/>
      <c r="C528" s="251" t="s">
        <v>569</v>
      </c>
      <c r="D528" s="223"/>
      <c r="E528" s="224">
        <v>440</v>
      </c>
      <c r="F528" s="222"/>
      <c r="G528" s="222"/>
      <c r="H528" s="222"/>
      <c r="I528" s="222"/>
      <c r="J528" s="222"/>
      <c r="K528" s="222"/>
      <c r="L528" s="222"/>
      <c r="M528" s="222"/>
      <c r="N528" s="221"/>
      <c r="O528" s="221"/>
      <c r="P528" s="221"/>
      <c r="Q528" s="221"/>
      <c r="R528" s="222"/>
      <c r="S528" s="222"/>
      <c r="T528" s="222"/>
      <c r="U528" s="222"/>
      <c r="V528" s="222"/>
      <c r="W528" s="222"/>
      <c r="X528" s="222"/>
      <c r="Y528" s="222"/>
      <c r="Z528" s="212"/>
      <c r="AA528" s="212"/>
      <c r="AB528" s="212"/>
      <c r="AC528" s="212"/>
      <c r="AD528" s="212"/>
      <c r="AE528" s="212"/>
      <c r="AF528" s="212"/>
      <c r="AG528" s="212" t="s">
        <v>156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3" x14ac:dyDescent="0.2">
      <c r="A529" s="219"/>
      <c r="B529" s="220"/>
      <c r="C529" s="251" t="s">
        <v>548</v>
      </c>
      <c r="D529" s="223"/>
      <c r="E529" s="224"/>
      <c r="F529" s="222"/>
      <c r="G529" s="222"/>
      <c r="H529" s="222"/>
      <c r="I529" s="222"/>
      <c r="J529" s="222"/>
      <c r="K529" s="222"/>
      <c r="L529" s="222"/>
      <c r="M529" s="222"/>
      <c r="N529" s="221"/>
      <c r="O529" s="221"/>
      <c r="P529" s="221"/>
      <c r="Q529" s="221"/>
      <c r="R529" s="222"/>
      <c r="S529" s="222"/>
      <c r="T529" s="222"/>
      <c r="U529" s="222"/>
      <c r="V529" s="222"/>
      <c r="W529" s="222"/>
      <c r="X529" s="222"/>
      <c r="Y529" s="222"/>
      <c r="Z529" s="212"/>
      <c r="AA529" s="212"/>
      <c r="AB529" s="212"/>
      <c r="AC529" s="212"/>
      <c r="AD529" s="212"/>
      <c r="AE529" s="212"/>
      <c r="AF529" s="212"/>
      <c r="AG529" s="212" t="s">
        <v>156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2" x14ac:dyDescent="0.2">
      <c r="A530" s="219"/>
      <c r="B530" s="220"/>
      <c r="C530" s="252"/>
      <c r="D530" s="243"/>
      <c r="E530" s="243"/>
      <c r="F530" s="243"/>
      <c r="G530" s="243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22"/>
      <c r="Z530" s="212"/>
      <c r="AA530" s="212"/>
      <c r="AB530" s="212"/>
      <c r="AC530" s="212"/>
      <c r="AD530" s="212"/>
      <c r="AE530" s="212"/>
      <c r="AF530" s="212"/>
      <c r="AG530" s="212" t="s">
        <v>158</v>
      </c>
      <c r="AH530" s="212"/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">
      <c r="A531" s="235">
        <v>110</v>
      </c>
      <c r="B531" s="236" t="s">
        <v>570</v>
      </c>
      <c r="C531" s="249" t="s">
        <v>571</v>
      </c>
      <c r="D531" s="237" t="s">
        <v>169</v>
      </c>
      <c r="E531" s="238">
        <v>23.174669999999999</v>
      </c>
      <c r="F531" s="239"/>
      <c r="G531" s="240">
        <f>ROUND(E531*F531,2)</f>
        <v>0</v>
      </c>
      <c r="H531" s="239"/>
      <c r="I531" s="240">
        <f>ROUND(E531*H531,2)</f>
        <v>0</v>
      </c>
      <c r="J531" s="239"/>
      <c r="K531" s="240">
        <f>ROUND(E531*J531,2)</f>
        <v>0</v>
      </c>
      <c r="L531" s="240">
        <v>21</v>
      </c>
      <c r="M531" s="240">
        <f>G531*(1+L531/100)</f>
        <v>0</v>
      </c>
      <c r="N531" s="238">
        <v>0.55000000000000004</v>
      </c>
      <c r="O531" s="238">
        <f>ROUND(E531*N531,2)</f>
        <v>12.75</v>
      </c>
      <c r="P531" s="238">
        <v>0</v>
      </c>
      <c r="Q531" s="238">
        <f>ROUND(E531*P531,2)</f>
        <v>0</v>
      </c>
      <c r="R531" s="240" t="s">
        <v>193</v>
      </c>
      <c r="S531" s="240" t="s">
        <v>148</v>
      </c>
      <c r="T531" s="241" t="s">
        <v>149</v>
      </c>
      <c r="U531" s="222">
        <v>0</v>
      </c>
      <c r="V531" s="222">
        <f>ROUND(E531*U531,2)</f>
        <v>0</v>
      </c>
      <c r="W531" s="222"/>
      <c r="X531" s="222" t="s">
        <v>194</v>
      </c>
      <c r="Y531" s="222" t="s">
        <v>151</v>
      </c>
      <c r="Z531" s="212"/>
      <c r="AA531" s="212"/>
      <c r="AB531" s="212"/>
      <c r="AC531" s="212"/>
      <c r="AD531" s="212"/>
      <c r="AE531" s="212"/>
      <c r="AF531" s="212"/>
      <c r="AG531" s="212" t="s">
        <v>195</v>
      </c>
      <c r="AH531" s="212"/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2" x14ac:dyDescent="0.2">
      <c r="A532" s="219"/>
      <c r="B532" s="220"/>
      <c r="C532" s="251" t="s">
        <v>572</v>
      </c>
      <c r="D532" s="223"/>
      <c r="E532" s="224">
        <v>15.02</v>
      </c>
      <c r="F532" s="222"/>
      <c r="G532" s="222"/>
      <c r="H532" s="222"/>
      <c r="I532" s="222"/>
      <c r="J532" s="222"/>
      <c r="K532" s="222"/>
      <c r="L532" s="222"/>
      <c r="M532" s="222"/>
      <c r="N532" s="221"/>
      <c r="O532" s="221"/>
      <c r="P532" s="221"/>
      <c r="Q532" s="221"/>
      <c r="R532" s="222"/>
      <c r="S532" s="222"/>
      <c r="T532" s="222"/>
      <c r="U532" s="222"/>
      <c r="V532" s="222"/>
      <c r="W532" s="222"/>
      <c r="X532" s="222"/>
      <c r="Y532" s="222"/>
      <c r="Z532" s="212"/>
      <c r="AA532" s="212"/>
      <c r="AB532" s="212"/>
      <c r="AC532" s="212"/>
      <c r="AD532" s="212"/>
      <c r="AE532" s="212"/>
      <c r="AF532" s="212"/>
      <c r="AG532" s="212" t="s">
        <v>156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3" x14ac:dyDescent="0.2">
      <c r="A533" s="219"/>
      <c r="B533" s="220"/>
      <c r="C533" s="251" t="s">
        <v>573</v>
      </c>
      <c r="D533" s="223"/>
      <c r="E533" s="224"/>
      <c r="F533" s="222"/>
      <c r="G533" s="222"/>
      <c r="H533" s="222"/>
      <c r="I533" s="222"/>
      <c r="J533" s="222"/>
      <c r="K533" s="222"/>
      <c r="L533" s="222"/>
      <c r="M533" s="222"/>
      <c r="N533" s="221"/>
      <c r="O533" s="221"/>
      <c r="P533" s="221"/>
      <c r="Q533" s="221"/>
      <c r="R533" s="222"/>
      <c r="S533" s="222"/>
      <c r="T533" s="222"/>
      <c r="U533" s="222"/>
      <c r="V533" s="222"/>
      <c r="W533" s="222"/>
      <c r="X533" s="222"/>
      <c r="Y533" s="222"/>
      <c r="Z533" s="212"/>
      <c r="AA533" s="212"/>
      <c r="AB533" s="212"/>
      <c r="AC533" s="212"/>
      <c r="AD533" s="212"/>
      <c r="AE533" s="212"/>
      <c r="AF533" s="212"/>
      <c r="AG533" s="212" t="s">
        <v>156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3" x14ac:dyDescent="0.2">
      <c r="A534" s="219"/>
      <c r="B534" s="220"/>
      <c r="C534" s="251" t="s">
        <v>574</v>
      </c>
      <c r="D534" s="223"/>
      <c r="E534" s="224"/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22"/>
      <c r="Z534" s="212"/>
      <c r="AA534" s="212"/>
      <c r="AB534" s="212"/>
      <c r="AC534" s="212"/>
      <c r="AD534" s="212"/>
      <c r="AE534" s="212"/>
      <c r="AF534" s="212"/>
      <c r="AG534" s="212" t="s">
        <v>156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3" x14ac:dyDescent="0.2">
      <c r="A535" s="219"/>
      <c r="B535" s="220"/>
      <c r="C535" s="251" t="s">
        <v>575</v>
      </c>
      <c r="D535" s="223"/>
      <c r="E535" s="224">
        <v>8.15</v>
      </c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22"/>
      <c r="Z535" s="212"/>
      <c r="AA535" s="212"/>
      <c r="AB535" s="212"/>
      <c r="AC535" s="212"/>
      <c r="AD535" s="212"/>
      <c r="AE535" s="212"/>
      <c r="AF535" s="212"/>
      <c r="AG535" s="212" t="s">
        <v>156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3" x14ac:dyDescent="0.2">
      <c r="A536" s="219"/>
      <c r="B536" s="220"/>
      <c r="C536" s="251" t="s">
        <v>576</v>
      </c>
      <c r="D536" s="223"/>
      <c r="E536" s="224"/>
      <c r="F536" s="222"/>
      <c r="G536" s="222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22"/>
      <c r="Z536" s="212"/>
      <c r="AA536" s="212"/>
      <c r="AB536" s="212"/>
      <c r="AC536" s="212"/>
      <c r="AD536" s="212"/>
      <c r="AE536" s="212"/>
      <c r="AF536" s="212"/>
      <c r="AG536" s="212" t="s">
        <v>156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2" x14ac:dyDescent="0.2">
      <c r="A537" s="219"/>
      <c r="B537" s="220"/>
      <c r="C537" s="252"/>
      <c r="D537" s="243"/>
      <c r="E537" s="243"/>
      <c r="F537" s="243"/>
      <c r="G537" s="243"/>
      <c r="H537" s="222"/>
      <c r="I537" s="222"/>
      <c r="J537" s="222"/>
      <c r="K537" s="222"/>
      <c r="L537" s="222"/>
      <c r="M537" s="222"/>
      <c r="N537" s="221"/>
      <c r="O537" s="221"/>
      <c r="P537" s="221"/>
      <c r="Q537" s="221"/>
      <c r="R537" s="222"/>
      <c r="S537" s="222"/>
      <c r="T537" s="222"/>
      <c r="U537" s="222"/>
      <c r="V537" s="222"/>
      <c r="W537" s="222"/>
      <c r="X537" s="222"/>
      <c r="Y537" s="222"/>
      <c r="Z537" s="212"/>
      <c r="AA537" s="212"/>
      <c r="AB537" s="212"/>
      <c r="AC537" s="212"/>
      <c r="AD537" s="212"/>
      <c r="AE537" s="212"/>
      <c r="AF537" s="212"/>
      <c r="AG537" s="212" t="s">
        <v>158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35">
        <v>111</v>
      </c>
      <c r="B538" s="236" t="s">
        <v>577</v>
      </c>
      <c r="C538" s="249" t="s">
        <v>578</v>
      </c>
      <c r="D538" s="237" t="s">
        <v>146</v>
      </c>
      <c r="E538" s="238">
        <v>30.041239999999998</v>
      </c>
      <c r="F538" s="239"/>
      <c r="G538" s="240">
        <f>ROUND(E538*F538,2)</f>
        <v>0</v>
      </c>
      <c r="H538" s="239"/>
      <c r="I538" s="240">
        <f>ROUND(E538*H538,2)</f>
        <v>0</v>
      </c>
      <c r="J538" s="239"/>
      <c r="K538" s="240">
        <f>ROUND(E538*J538,2)</f>
        <v>0</v>
      </c>
      <c r="L538" s="240">
        <v>21</v>
      </c>
      <c r="M538" s="240">
        <f>G538*(1+L538/100)</f>
        <v>0</v>
      </c>
      <c r="N538" s="238">
        <v>6.0000000000000001E-3</v>
      </c>
      <c r="O538" s="238">
        <f>ROUND(E538*N538,2)</f>
        <v>0.18</v>
      </c>
      <c r="P538" s="238">
        <v>0</v>
      </c>
      <c r="Q538" s="238">
        <f>ROUND(E538*P538,2)</f>
        <v>0</v>
      </c>
      <c r="R538" s="240" t="s">
        <v>193</v>
      </c>
      <c r="S538" s="240" t="s">
        <v>148</v>
      </c>
      <c r="T538" s="241" t="s">
        <v>149</v>
      </c>
      <c r="U538" s="222">
        <v>0</v>
      </c>
      <c r="V538" s="222">
        <f>ROUND(E538*U538,2)</f>
        <v>0</v>
      </c>
      <c r="W538" s="222"/>
      <c r="X538" s="222" t="s">
        <v>194</v>
      </c>
      <c r="Y538" s="222" t="s">
        <v>151</v>
      </c>
      <c r="Z538" s="212"/>
      <c r="AA538" s="212"/>
      <c r="AB538" s="212"/>
      <c r="AC538" s="212"/>
      <c r="AD538" s="212"/>
      <c r="AE538" s="212"/>
      <c r="AF538" s="212"/>
      <c r="AG538" s="212" t="s">
        <v>195</v>
      </c>
      <c r="AH538" s="212"/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2" x14ac:dyDescent="0.2">
      <c r="A539" s="219"/>
      <c r="B539" s="220"/>
      <c r="C539" s="251" t="s">
        <v>579</v>
      </c>
      <c r="D539" s="223"/>
      <c r="E539" s="224">
        <v>30.04</v>
      </c>
      <c r="F539" s="222"/>
      <c r="G539" s="222"/>
      <c r="H539" s="222"/>
      <c r="I539" s="222"/>
      <c r="J539" s="222"/>
      <c r="K539" s="222"/>
      <c r="L539" s="222"/>
      <c r="M539" s="222"/>
      <c r="N539" s="221"/>
      <c r="O539" s="221"/>
      <c r="P539" s="221"/>
      <c r="Q539" s="221"/>
      <c r="R539" s="222"/>
      <c r="S539" s="222"/>
      <c r="T539" s="222"/>
      <c r="U539" s="222"/>
      <c r="V539" s="222"/>
      <c r="W539" s="222"/>
      <c r="X539" s="222"/>
      <c r="Y539" s="222"/>
      <c r="Z539" s="212"/>
      <c r="AA539" s="212"/>
      <c r="AB539" s="212"/>
      <c r="AC539" s="212"/>
      <c r="AD539" s="212"/>
      <c r="AE539" s="212"/>
      <c r="AF539" s="212"/>
      <c r="AG539" s="212" t="s">
        <v>156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2">
      <c r="A540" s="219"/>
      <c r="B540" s="220"/>
      <c r="C540" s="251" t="s">
        <v>580</v>
      </c>
      <c r="D540" s="223"/>
      <c r="E540" s="224"/>
      <c r="F540" s="222"/>
      <c r="G540" s="222"/>
      <c r="H540" s="222"/>
      <c r="I540" s="222"/>
      <c r="J540" s="222"/>
      <c r="K540" s="222"/>
      <c r="L540" s="222"/>
      <c r="M540" s="222"/>
      <c r="N540" s="221"/>
      <c r="O540" s="221"/>
      <c r="P540" s="221"/>
      <c r="Q540" s="221"/>
      <c r="R540" s="222"/>
      <c r="S540" s="222"/>
      <c r="T540" s="222"/>
      <c r="U540" s="222"/>
      <c r="V540" s="222"/>
      <c r="W540" s="222"/>
      <c r="X540" s="222"/>
      <c r="Y540" s="222"/>
      <c r="Z540" s="212"/>
      <c r="AA540" s="212"/>
      <c r="AB540" s="212"/>
      <c r="AC540" s="212"/>
      <c r="AD540" s="212"/>
      <c r="AE540" s="212"/>
      <c r="AF540" s="212"/>
      <c r="AG540" s="212" t="s">
        <v>156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3" x14ac:dyDescent="0.2">
      <c r="A541" s="219"/>
      <c r="B541" s="220"/>
      <c r="C541" s="251" t="s">
        <v>581</v>
      </c>
      <c r="D541" s="223"/>
      <c r="E541" s="224"/>
      <c r="F541" s="222"/>
      <c r="G541" s="222"/>
      <c r="H541" s="222"/>
      <c r="I541" s="222"/>
      <c r="J541" s="222"/>
      <c r="K541" s="222"/>
      <c r="L541" s="222"/>
      <c r="M541" s="222"/>
      <c r="N541" s="221"/>
      <c r="O541" s="221"/>
      <c r="P541" s="221"/>
      <c r="Q541" s="221"/>
      <c r="R541" s="222"/>
      <c r="S541" s="222"/>
      <c r="T541" s="222"/>
      <c r="U541" s="222"/>
      <c r="V541" s="222"/>
      <c r="W541" s="222"/>
      <c r="X541" s="222"/>
      <c r="Y541" s="222"/>
      <c r="Z541" s="212"/>
      <c r="AA541" s="212"/>
      <c r="AB541" s="212"/>
      <c r="AC541" s="212"/>
      <c r="AD541" s="212"/>
      <c r="AE541" s="212"/>
      <c r="AF541" s="212"/>
      <c r="AG541" s="212" t="s">
        <v>156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2" x14ac:dyDescent="0.2">
      <c r="A542" s="219"/>
      <c r="B542" s="220"/>
      <c r="C542" s="252"/>
      <c r="D542" s="243"/>
      <c r="E542" s="243"/>
      <c r="F542" s="243"/>
      <c r="G542" s="243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22"/>
      <c r="Z542" s="212"/>
      <c r="AA542" s="212"/>
      <c r="AB542" s="212"/>
      <c r="AC542" s="212"/>
      <c r="AD542" s="212"/>
      <c r="AE542" s="212"/>
      <c r="AF542" s="212"/>
      <c r="AG542" s="212" t="s">
        <v>158</v>
      </c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ht="22.5" outlineLevel="1" x14ac:dyDescent="0.2">
      <c r="A543" s="235">
        <v>112</v>
      </c>
      <c r="B543" s="236" t="s">
        <v>582</v>
      </c>
      <c r="C543" s="249" t="s">
        <v>583</v>
      </c>
      <c r="D543" s="237" t="s">
        <v>146</v>
      </c>
      <c r="E543" s="238">
        <v>337.22264000000001</v>
      </c>
      <c r="F543" s="239"/>
      <c r="G543" s="240">
        <f>ROUND(E543*F543,2)</f>
        <v>0</v>
      </c>
      <c r="H543" s="239"/>
      <c r="I543" s="240">
        <f>ROUND(E543*H543,2)</f>
        <v>0</v>
      </c>
      <c r="J543" s="239"/>
      <c r="K543" s="240">
        <f>ROUND(E543*J543,2)</f>
        <v>0</v>
      </c>
      <c r="L543" s="240">
        <v>21</v>
      </c>
      <c r="M543" s="240">
        <f>G543*(1+L543/100)</f>
        <v>0</v>
      </c>
      <c r="N543" s="238">
        <v>1.4800000000000001E-2</v>
      </c>
      <c r="O543" s="238">
        <f>ROUND(E543*N543,2)</f>
        <v>4.99</v>
      </c>
      <c r="P543" s="238">
        <v>0</v>
      </c>
      <c r="Q543" s="238">
        <f>ROUND(E543*P543,2)</f>
        <v>0</v>
      </c>
      <c r="R543" s="240" t="s">
        <v>193</v>
      </c>
      <c r="S543" s="240" t="s">
        <v>148</v>
      </c>
      <c r="T543" s="241" t="s">
        <v>149</v>
      </c>
      <c r="U543" s="222">
        <v>0</v>
      </c>
      <c r="V543" s="222">
        <f>ROUND(E543*U543,2)</f>
        <v>0</v>
      </c>
      <c r="W543" s="222"/>
      <c r="X543" s="222" t="s">
        <v>194</v>
      </c>
      <c r="Y543" s="222" t="s">
        <v>151</v>
      </c>
      <c r="Z543" s="212"/>
      <c r="AA543" s="212"/>
      <c r="AB543" s="212"/>
      <c r="AC543" s="212"/>
      <c r="AD543" s="212"/>
      <c r="AE543" s="212"/>
      <c r="AF543" s="212"/>
      <c r="AG543" s="212" t="s">
        <v>195</v>
      </c>
      <c r="AH543" s="212"/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2" x14ac:dyDescent="0.2">
      <c r="A544" s="219"/>
      <c r="B544" s="220"/>
      <c r="C544" s="251" t="s">
        <v>584</v>
      </c>
      <c r="D544" s="223"/>
      <c r="E544" s="224">
        <v>7</v>
      </c>
      <c r="F544" s="222"/>
      <c r="G544" s="222"/>
      <c r="H544" s="222"/>
      <c r="I544" s="222"/>
      <c r="J544" s="222"/>
      <c r="K544" s="222"/>
      <c r="L544" s="222"/>
      <c r="M544" s="222"/>
      <c r="N544" s="221"/>
      <c r="O544" s="221"/>
      <c r="P544" s="221"/>
      <c r="Q544" s="221"/>
      <c r="R544" s="222"/>
      <c r="S544" s="222"/>
      <c r="T544" s="222"/>
      <c r="U544" s="222"/>
      <c r="V544" s="222"/>
      <c r="W544" s="222"/>
      <c r="X544" s="222"/>
      <c r="Y544" s="222"/>
      <c r="Z544" s="212"/>
      <c r="AA544" s="212"/>
      <c r="AB544" s="212"/>
      <c r="AC544" s="212"/>
      <c r="AD544" s="212"/>
      <c r="AE544" s="212"/>
      <c r="AF544" s="212"/>
      <c r="AG544" s="212" t="s">
        <v>156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3" x14ac:dyDescent="0.2">
      <c r="A545" s="219"/>
      <c r="B545" s="220"/>
      <c r="C545" s="251" t="s">
        <v>585</v>
      </c>
      <c r="D545" s="223"/>
      <c r="E545" s="224">
        <v>88.22</v>
      </c>
      <c r="F545" s="222"/>
      <c r="G545" s="222"/>
      <c r="H545" s="222"/>
      <c r="I545" s="222"/>
      <c r="J545" s="222"/>
      <c r="K545" s="222"/>
      <c r="L545" s="222"/>
      <c r="M545" s="222"/>
      <c r="N545" s="221"/>
      <c r="O545" s="221"/>
      <c r="P545" s="221"/>
      <c r="Q545" s="221"/>
      <c r="R545" s="222"/>
      <c r="S545" s="222"/>
      <c r="T545" s="222"/>
      <c r="U545" s="222"/>
      <c r="V545" s="222"/>
      <c r="W545" s="222"/>
      <c r="X545" s="222"/>
      <c r="Y545" s="222"/>
      <c r="Z545" s="212"/>
      <c r="AA545" s="212"/>
      <c r="AB545" s="212"/>
      <c r="AC545" s="212"/>
      <c r="AD545" s="212"/>
      <c r="AE545" s="212"/>
      <c r="AF545" s="212"/>
      <c r="AG545" s="212" t="s">
        <v>156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3" x14ac:dyDescent="0.2">
      <c r="A546" s="219"/>
      <c r="B546" s="220"/>
      <c r="C546" s="251" t="s">
        <v>477</v>
      </c>
      <c r="D546" s="223"/>
      <c r="E546" s="224"/>
      <c r="F546" s="222"/>
      <c r="G546" s="222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22"/>
      <c r="Z546" s="212"/>
      <c r="AA546" s="212"/>
      <c r="AB546" s="212"/>
      <c r="AC546" s="212"/>
      <c r="AD546" s="212"/>
      <c r="AE546" s="212"/>
      <c r="AF546" s="212"/>
      <c r="AG546" s="212" t="s">
        <v>156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3" x14ac:dyDescent="0.2">
      <c r="A547" s="219"/>
      <c r="B547" s="220"/>
      <c r="C547" s="251" t="s">
        <v>586</v>
      </c>
      <c r="D547" s="223"/>
      <c r="E547" s="224">
        <v>242</v>
      </c>
      <c r="F547" s="222"/>
      <c r="G547" s="222"/>
      <c r="H547" s="222"/>
      <c r="I547" s="222"/>
      <c r="J547" s="222"/>
      <c r="K547" s="222"/>
      <c r="L547" s="222"/>
      <c r="M547" s="222"/>
      <c r="N547" s="221"/>
      <c r="O547" s="221"/>
      <c r="P547" s="221"/>
      <c r="Q547" s="221"/>
      <c r="R547" s="222"/>
      <c r="S547" s="222"/>
      <c r="T547" s="222"/>
      <c r="U547" s="222"/>
      <c r="V547" s="222"/>
      <c r="W547" s="222"/>
      <c r="X547" s="222"/>
      <c r="Y547" s="222"/>
      <c r="Z547" s="212"/>
      <c r="AA547" s="212"/>
      <c r="AB547" s="212"/>
      <c r="AC547" s="212"/>
      <c r="AD547" s="212"/>
      <c r="AE547" s="212"/>
      <c r="AF547" s="212"/>
      <c r="AG547" s="212" t="s">
        <v>156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2">
      <c r="A548" s="219"/>
      <c r="B548" s="220"/>
      <c r="C548" s="251" t="s">
        <v>548</v>
      </c>
      <c r="D548" s="223"/>
      <c r="E548" s="224"/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22"/>
      <c r="Z548" s="212"/>
      <c r="AA548" s="212"/>
      <c r="AB548" s="212"/>
      <c r="AC548" s="212"/>
      <c r="AD548" s="212"/>
      <c r="AE548" s="212"/>
      <c r="AF548" s="212"/>
      <c r="AG548" s="212" t="s">
        <v>156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2" x14ac:dyDescent="0.2">
      <c r="A549" s="219"/>
      <c r="B549" s="220"/>
      <c r="C549" s="252"/>
      <c r="D549" s="243"/>
      <c r="E549" s="243"/>
      <c r="F549" s="243"/>
      <c r="G549" s="243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22"/>
      <c r="Z549" s="212"/>
      <c r="AA549" s="212"/>
      <c r="AB549" s="212"/>
      <c r="AC549" s="212"/>
      <c r="AD549" s="212"/>
      <c r="AE549" s="212"/>
      <c r="AF549" s="212"/>
      <c r="AG549" s="212" t="s">
        <v>158</v>
      </c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ht="22.5" outlineLevel="1" x14ac:dyDescent="0.2">
      <c r="A550" s="235">
        <v>113</v>
      </c>
      <c r="B550" s="236" t="s">
        <v>587</v>
      </c>
      <c r="C550" s="249" t="s">
        <v>588</v>
      </c>
      <c r="D550" s="237" t="s">
        <v>146</v>
      </c>
      <c r="E550" s="238">
        <v>231.66</v>
      </c>
      <c r="F550" s="239"/>
      <c r="G550" s="240">
        <f>ROUND(E550*F550,2)</f>
        <v>0</v>
      </c>
      <c r="H550" s="239"/>
      <c r="I550" s="240">
        <f>ROUND(E550*H550,2)</f>
        <v>0</v>
      </c>
      <c r="J550" s="239"/>
      <c r="K550" s="240">
        <f>ROUND(E550*J550,2)</f>
        <v>0</v>
      </c>
      <c r="L550" s="240">
        <v>21</v>
      </c>
      <c r="M550" s="240">
        <f>G550*(1+L550/100)</f>
        <v>0</v>
      </c>
      <c r="N550" s="238">
        <v>1.1599999999999999E-2</v>
      </c>
      <c r="O550" s="238">
        <f>ROUND(E550*N550,2)</f>
        <v>2.69</v>
      </c>
      <c r="P550" s="238">
        <v>0</v>
      </c>
      <c r="Q550" s="238">
        <f>ROUND(E550*P550,2)</f>
        <v>0</v>
      </c>
      <c r="R550" s="240" t="s">
        <v>193</v>
      </c>
      <c r="S550" s="240" t="s">
        <v>148</v>
      </c>
      <c r="T550" s="241" t="s">
        <v>149</v>
      </c>
      <c r="U550" s="222">
        <v>0</v>
      </c>
      <c r="V550" s="222">
        <f>ROUND(E550*U550,2)</f>
        <v>0</v>
      </c>
      <c r="W550" s="222"/>
      <c r="X550" s="222" t="s">
        <v>194</v>
      </c>
      <c r="Y550" s="222" t="s">
        <v>151</v>
      </c>
      <c r="Z550" s="212"/>
      <c r="AA550" s="212"/>
      <c r="AB550" s="212"/>
      <c r="AC550" s="212"/>
      <c r="AD550" s="212"/>
      <c r="AE550" s="212"/>
      <c r="AF550" s="212"/>
      <c r="AG550" s="212" t="s">
        <v>195</v>
      </c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2" x14ac:dyDescent="0.2">
      <c r="A551" s="219"/>
      <c r="B551" s="220"/>
      <c r="C551" s="251" t="s">
        <v>589</v>
      </c>
      <c r="D551" s="223"/>
      <c r="E551" s="224">
        <v>231.66</v>
      </c>
      <c r="F551" s="222"/>
      <c r="G551" s="222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22"/>
      <c r="Z551" s="212"/>
      <c r="AA551" s="212"/>
      <c r="AB551" s="212"/>
      <c r="AC551" s="212"/>
      <c r="AD551" s="212"/>
      <c r="AE551" s="212"/>
      <c r="AF551" s="212"/>
      <c r="AG551" s="212" t="s">
        <v>156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3" x14ac:dyDescent="0.2">
      <c r="A552" s="219"/>
      <c r="B552" s="220"/>
      <c r="C552" s="251" t="s">
        <v>565</v>
      </c>
      <c r="D552" s="223"/>
      <c r="E552" s="224"/>
      <c r="F552" s="222"/>
      <c r="G552" s="222"/>
      <c r="H552" s="222"/>
      <c r="I552" s="222"/>
      <c r="J552" s="222"/>
      <c r="K552" s="222"/>
      <c r="L552" s="222"/>
      <c r="M552" s="222"/>
      <c r="N552" s="221"/>
      <c r="O552" s="221"/>
      <c r="P552" s="221"/>
      <c r="Q552" s="221"/>
      <c r="R552" s="222"/>
      <c r="S552" s="222"/>
      <c r="T552" s="222"/>
      <c r="U552" s="222"/>
      <c r="V552" s="222"/>
      <c r="W552" s="222"/>
      <c r="X552" s="222"/>
      <c r="Y552" s="222"/>
      <c r="Z552" s="212"/>
      <c r="AA552" s="212"/>
      <c r="AB552" s="212"/>
      <c r="AC552" s="212"/>
      <c r="AD552" s="212"/>
      <c r="AE552" s="212"/>
      <c r="AF552" s="212"/>
      <c r="AG552" s="212" t="s">
        <v>156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2" x14ac:dyDescent="0.2">
      <c r="A553" s="219"/>
      <c r="B553" s="220"/>
      <c r="C553" s="252"/>
      <c r="D553" s="243"/>
      <c r="E553" s="243"/>
      <c r="F553" s="243"/>
      <c r="G553" s="243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22"/>
      <c r="Z553" s="212"/>
      <c r="AA553" s="212"/>
      <c r="AB553" s="212"/>
      <c r="AC553" s="212"/>
      <c r="AD553" s="212"/>
      <c r="AE553" s="212"/>
      <c r="AF553" s="212"/>
      <c r="AG553" s="212" t="s">
        <v>158</v>
      </c>
      <c r="AH553" s="212"/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35">
        <v>114</v>
      </c>
      <c r="B554" s="236" t="s">
        <v>590</v>
      </c>
      <c r="C554" s="249" t="s">
        <v>591</v>
      </c>
      <c r="D554" s="237" t="s">
        <v>335</v>
      </c>
      <c r="E554" s="238">
        <v>29.011430000000001</v>
      </c>
      <c r="F554" s="239"/>
      <c r="G554" s="240">
        <f>ROUND(E554*F554,2)</f>
        <v>0</v>
      </c>
      <c r="H554" s="239"/>
      <c r="I554" s="240">
        <f>ROUND(E554*H554,2)</f>
        <v>0</v>
      </c>
      <c r="J554" s="239"/>
      <c r="K554" s="240">
        <f>ROUND(E554*J554,2)</f>
        <v>0</v>
      </c>
      <c r="L554" s="240">
        <v>21</v>
      </c>
      <c r="M554" s="240">
        <f>G554*(1+L554/100)</f>
        <v>0</v>
      </c>
      <c r="N554" s="238">
        <v>0</v>
      </c>
      <c r="O554" s="238">
        <f>ROUND(E554*N554,2)</f>
        <v>0</v>
      </c>
      <c r="P554" s="238">
        <v>0</v>
      </c>
      <c r="Q554" s="238">
        <f>ROUND(E554*P554,2)</f>
        <v>0</v>
      </c>
      <c r="R554" s="240" t="s">
        <v>538</v>
      </c>
      <c r="S554" s="240" t="s">
        <v>148</v>
      </c>
      <c r="T554" s="241" t="s">
        <v>149</v>
      </c>
      <c r="U554" s="222">
        <v>1.863</v>
      </c>
      <c r="V554" s="222">
        <f>ROUND(E554*U554,2)</f>
        <v>54.05</v>
      </c>
      <c r="W554" s="222"/>
      <c r="X554" s="222" t="s">
        <v>150</v>
      </c>
      <c r="Y554" s="222" t="s">
        <v>151</v>
      </c>
      <c r="Z554" s="212"/>
      <c r="AA554" s="212"/>
      <c r="AB554" s="212"/>
      <c r="AC554" s="212"/>
      <c r="AD554" s="212"/>
      <c r="AE554" s="212"/>
      <c r="AF554" s="212"/>
      <c r="AG554" s="212" t="s">
        <v>354</v>
      </c>
      <c r="AH554" s="212"/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2" x14ac:dyDescent="0.2">
      <c r="A555" s="219"/>
      <c r="B555" s="220"/>
      <c r="C555" s="250" t="s">
        <v>444</v>
      </c>
      <c r="D555" s="242"/>
      <c r="E555" s="242"/>
      <c r="F555" s="242"/>
      <c r="G555" s="242"/>
      <c r="H555" s="222"/>
      <c r="I555" s="222"/>
      <c r="J555" s="222"/>
      <c r="K555" s="222"/>
      <c r="L555" s="222"/>
      <c r="M555" s="222"/>
      <c r="N555" s="221"/>
      <c r="O555" s="221"/>
      <c r="P555" s="221"/>
      <c r="Q555" s="221"/>
      <c r="R555" s="222"/>
      <c r="S555" s="222"/>
      <c r="T555" s="222"/>
      <c r="U555" s="222"/>
      <c r="V555" s="222"/>
      <c r="W555" s="222"/>
      <c r="X555" s="222"/>
      <c r="Y555" s="222"/>
      <c r="Z555" s="212"/>
      <c r="AA555" s="212"/>
      <c r="AB555" s="212"/>
      <c r="AC555" s="212"/>
      <c r="AD555" s="212"/>
      <c r="AE555" s="212"/>
      <c r="AF555" s="212"/>
      <c r="AG555" s="212" t="s">
        <v>154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2" x14ac:dyDescent="0.2">
      <c r="A556" s="219"/>
      <c r="B556" s="220"/>
      <c r="C556" s="252"/>
      <c r="D556" s="243"/>
      <c r="E556" s="243"/>
      <c r="F556" s="243"/>
      <c r="G556" s="243"/>
      <c r="H556" s="222"/>
      <c r="I556" s="222"/>
      <c r="J556" s="222"/>
      <c r="K556" s="222"/>
      <c r="L556" s="222"/>
      <c r="M556" s="222"/>
      <c r="N556" s="221"/>
      <c r="O556" s="221"/>
      <c r="P556" s="221"/>
      <c r="Q556" s="221"/>
      <c r="R556" s="222"/>
      <c r="S556" s="222"/>
      <c r="T556" s="222"/>
      <c r="U556" s="222"/>
      <c r="V556" s="222"/>
      <c r="W556" s="222"/>
      <c r="X556" s="222"/>
      <c r="Y556" s="222"/>
      <c r="Z556" s="212"/>
      <c r="AA556" s="212"/>
      <c r="AB556" s="212"/>
      <c r="AC556" s="212"/>
      <c r="AD556" s="212"/>
      <c r="AE556" s="212"/>
      <c r="AF556" s="212"/>
      <c r="AG556" s="212" t="s">
        <v>158</v>
      </c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35">
        <v>115</v>
      </c>
      <c r="B557" s="236" t="s">
        <v>592</v>
      </c>
      <c r="C557" s="249" t="s">
        <v>593</v>
      </c>
      <c r="D557" s="237" t="s">
        <v>319</v>
      </c>
      <c r="E557" s="238">
        <v>3</v>
      </c>
      <c r="F557" s="239"/>
      <c r="G557" s="240">
        <f>ROUND(E557*F557,2)</f>
        <v>0</v>
      </c>
      <c r="H557" s="239"/>
      <c r="I557" s="240">
        <f>ROUND(E557*H557,2)</f>
        <v>0</v>
      </c>
      <c r="J557" s="239"/>
      <c r="K557" s="240">
        <f>ROUND(E557*J557,2)</f>
        <v>0</v>
      </c>
      <c r="L557" s="240">
        <v>21</v>
      </c>
      <c r="M557" s="240">
        <f>G557*(1+L557/100)</f>
        <v>0</v>
      </c>
      <c r="N557" s="238">
        <v>0</v>
      </c>
      <c r="O557" s="238">
        <f>ROUND(E557*N557,2)</f>
        <v>0</v>
      </c>
      <c r="P557" s="238">
        <v>0</v>
      </c>
      <c r="Q557" s="238">
        <f>ROUND(E557*P557,2)</f>
        <v>0</v>
      </c>
      <c r="R557" s="240"/>
      <c r="S557" s="240" t="s">
        <v>189</v>
      </c>
      <c r="T557" s="241" t="s">
        <v>320</v>
      </c>
      <c r="U557" s="222">
        <v>0</v>
      </c>
      <c r="V557" s="222">
        <f>ROUND(E557*U557,2)</f>
        <v>0</v>
      </c>
      <c r="W557" s="222"/>
      <c r="X557" s="222" t="s">
        <v>150</v>
      </c>
      <c r="Y557" s="222" t="s">
        <v>151</v>
      </c>
      <c r="Z557" s="212"/>
      <c r="AA557" s="212"/>
      <c r="AB557" s="212"/>
      <c r="AC557" s="212"/>
      <c r="AD557" s="212"/>
      <c r="AE557" s="212"/>
      <c r="AF557" s="212"/>
      <c r="AG557" s="212" t="s">
        <v>152</v>
      </c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2" x14ac:dyDescent="0.2">
      <c r="A558" s="219"/>
      <c r="B558" s="220"/>
      <c r="C558" s="251" t="s">
        <v>594</v>
      </c>
      <c r="D558" s="223"/>
      <c r="E558" s="224">
        <v>3</v>
      </c>
      <c r="F558" s="222"/>
      <c r="G558" s="222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22"/>
      <c r="Z558" s="212"/>
      <c r="AA558" s="212"/>
      <c r="AB558" s="212"/>
      <c r="AC558" s="212"/>
      <c r="AD558" s="212"/>
      <c r="AE558" s="212"/>
      <c r="AF558" s="212"/>
      <c r="AG558" s="212" t="s">
        <v>156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3" x14ac:dyDescent="0.2">
      <c r="A559" s="219"/>
      <c r="B559" s="220"/>
      <c r="C559" s="251" t="s">
        <v>595</v>
      </c>
      <c r="D559" s="223"/>
      <c r="E559" s="224"/>
      <c r="F559" s="222"/>
      <c r="G559" s="222"/>
      <c r="H559" s="222"/>
      <c r="I559" s="222"/>
      <c r="J559" s="222"/>
      <c r="K559" s="222"/>
      <c r="L559" s="222"/>
      <c r="M559" s="222"/>
      <c r="N559" s="221"/>
      <c r="O559" s="221"/>
      <c r="P559" s="221"/>
      <c r="Q559" s="221"/>
      <c r="R559" s="222"/>
      <c r="S559" s="222"/>
      <c r="T559" s="222"/>
      <c r="U559" s="222"/>
      <c r="V559" s="222"/>
      <c r="W559" s="222"/>
      <c r="X559" s="222"/>
      <c r="Y559" s="222"/>
      <c r="Z559" s="212"/>
      <c r="AA559" s="212"/>
      <c r="AB559" s="212"/>
      <c r="AC559" s="212"/>
      <c r="AD559" s="212"/>
      <c r="AE559" s="212"/>
      <c r="AF559" s="212"/>
      <c r="AG559" s="212" t="s">
        <v>156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3" x14ac:dyDescent="0.2">
      <c r="A560" s="219"/>
      <c r="B560" s="220"/>
      <c r="C560" s="251" t="s">
        <v>596</v>
      </c>
      <c r="D560" s="223"/>
      <c r="E560" s="224"/>
      <c r="F560" s="222"/>
      <c r="G560" s="222"/>
      <c r="H560" s="222"/>
      <c r="I560" s="222"/>
      <c r="J560" s="222"/>
      <c r="K560" s="222"/>
      <c r="L560" s="222"/>
      <c r="M560" s="222"/>
      <c r="N560" s="221"/>
      <c r="O560" s="221"/>
      <c r="P560" s="221"/>
      <c r="Q560" s="221"/>
      <c r="R560" s="222"/>
      <c r="S560" s="222"/>
      <c r="T560" s="222"/>
      <c r="U560" s="222"/>
      <c r="V560" s="222"/>
      <c r="W560" s="222"/>
      <c r="X560" s="222"/>
      <c r="Y560" s="222"/>
      <c r="Z560" s="212"/>
      <c r="AA560" s="212"/>
      <c r="AB560" s="212"/>
      <c r="AC560" s="212"/>
      <c r="AD560" s="212"/>
      <c r="AE560" s="212"/>
      <c r="AF560" s="212"/>
      <c r="AG560" s="212" t="s">
        <v>156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3" x14ac:dyDescent="0.2">
      <c r="A561" s="219"/>
      <c r="B561" s="220"/>
      <c r="C561" s="251" t="s">
        <v>597</v>
      </c>
      <c r="D561" s="223"/>
      <c r="E561" s="224"/>
      <c r="F561" s="222"/>
      <c r="G561" s="222"/>
      <c r="H561" s="222"/>
      <c r="I561" s="222"/>
      <c r="J561" s="222"/>
      <c r="K561" s="222"/>
      <c r="L561" s="222"/>
      <c r="M561" s="222"/>
      <c r="N561" s="221"/>
      <c r="O561" s="221"/>
      <c r="P561" s="221"/>
      <c r="Q561" s="221"/>
      <c r="R561" s="222"/>
      <c r="S561" s="222"/>
      <c r="T561" s="222"/>
      <c r="U561" s="222"/>
      <c r="V561" s="222"/>
      <c r="W561" s="222"/>
      <c r="X561" s="222"/>
      <c r="Y561" s="222"/>
      <c r="Z561" s="212"/>
      <c r="AA561" s="212"/>
      <c r="AB561" s="212"/>
      <c r="AC561" s="212"/>
      <c r="AD561" s="212"/>
      <c r="AE561" s="212"/>
      <c r="AF561" s="212"/>
      <c r="AG561" s="212" t="s">
        <v>156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3" x14ac:dyDescent="0.2">
      <c r="A562" s="219"/>
      <c r="B562" s="220"/>
      <c r="C562" s="251" t="s">
        <v>598</v>
      </c>
      <c r="D562" s="223"/>
      <c r="E562" s="224"/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22"/>
      <c r="Z562" s="212"/>
      <c r="AA562" s="212"/>
      <c r="AB562" s="212"/>
      <c r="AC562" s="212"/>
      <c r="AD562" s="212"/>
      <c r="AE562" s="212"/>
      <c r="AF562" s="212"/>
      <c r="AG562" s="212" t="s">
        <v>156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3" x14ac:dyDescent="0.2">
      <c r="A563" s="219"/>
      <c r="B563" s="220"/>
      <c r="C563" s="251" t="s">
        <v>599</v>
      </c>
      <c r="D563" s="223"/>
      <c r="E563" s="224"/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22"/>
      <c r="Z563" s="212"/>
      <c r="AA563" s="212"/>
      <c r="AB563" s="212"/>
      <c r="AC563" s="212"/>
      <c r="AD563" s="212"/>
      <c r="AE563" s="212"/>
      <c r="AF563" s="212"/>
      <c r="AG563" s="212" t="s">
        <v>156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2" x14ac:dyDescent="0.2">
      <c r="A564" s="219"/>
      <c r="B564" s="220"/>
      <c r="C564" s="252"/>
      <c r="D564" s="243"/>
      <c r="E564" s="243"/>
      <c r="F564" s="243"/>
      <c r="G564" s="243"/>
      <c r="H564" s="222"/>
      <c r="I564" s="222"/>
      <c r="J564" s="222"/>
      <c r="K564" s="222"/>
      <c r="L564" s="222"/>
      <c r="M564" s="222"/>
      <c r="N564" s="221"/>
      <c r="O564" s="221"/>
      <c r="P564" s="221"/>
      <c r="Q564" s="221"/>
      <c r="R564" s="222"/>
      <c r="S564" s="222"/>
      <c r="T564" s="222"/>
      <c r="U564" s="222"/>
      <c r="V564" s="222"/>
      <c r="W564" s="222"/>
      <c r="X564" s="222"/>
      <c r="Y564" s="222"/>
      <c r="Z564" s="212"/>
      <c r="AA564" s="212"/>
      <c r="AB564" s="212"/>
      <c r="AC564" s="212"/>
      <c r="AD564" s="212"/>
      <c r="AE564" s="212"/>
      <c r="AF564" s="212"/>
      <c r="AG564" s="212" t="s">
        <v>158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x14ac:dyDescent="0.2">
      <c r="A565" s="228" t="s">
        <v>142</v>
      </c>
      <c r="B565" s="229" t="s">
        <v>90</v>
      </c>
      <c r="C565" s="248" t="s">
        <v>91</v>
      </c>
      <c r="D565" s="230"/>
      <c r="E565" s="231"/>
      <c r="F565" s="232"/>
      <c r="G565" s="232">
        <f>SUMIF(AG566:AG644,"&lt;&gt;NOR",G566:G644)</f>
        <v>0</v>
      </c>
      <c r="H565" s="232"/>
      <c r="I565" s="232">
        <f>SUM(I566:I644)</f>
        <v>0</v>
      </c>
      <c r="J565" s="232"/>
      <c r="K565" s="232">
        <f>SUM(K566:K644)</f>
        <v>0</v>
      </c>
      <c r="L565" s="232"/>
      <c r="M565" s="232">
        <f>SUM(M566:M644)</f>
        <v>0</v>
      </c>
      <c r="N565" s="231"/>
      <c r="O565" s="231">
        <f>SUM(O566:O644)</f>
        <v>0.92999999999999994</v>
      </c>
      <c r="P565" s="231"/>
      <c r="Q565" s="231">
        <f>SUM(Q566:Q644)</f>
        <v>6.18</v>
      </c>
      <c r="R565" s="232"/>
      <c r="S565" s="232"/>
      <c r="T565" s="233"/>
      <c r="U565" s="227"/>
      <c r="V565" s="227">
        <f>SUM(V566:V644)</f>
        <v>250.35000000000005</v>
      </c>
      <c r="W565" s="227"/>
      <c r="X565" s="227"/>
      <c r="Y565" s="227"/>
      <c r="AG565" t="s">
        <v>143</v>
      </c>
    </row>
    <row r="566" spans="1:60" outlineLevel="1" x14ac:dyDescent="0.2">
      <c r="A566" s="235">
        <v>116</v>
      </c>
      <c r="B566" s="236" t="s">
        <v>600</v>
      </c>
      <c r="C566" s="249" t="s">
        <v>601</v>
      </c>
      <c r="D566" s="237" t="s">
        <v>228</v>
      </c>
      <c r="E566" s="238">
        <v>4</v>
      </c>
      <c r="F566" s="239"/>
      <c r="G566" s="240">
        <f>ROUND(E566*F566,2)</f>
        <v>0</v>
      </c>
      <c r="H566" s="239"/>
      <c r="I566" s="240">
        <f>ROUND(E566*H566,2)</f>
        <v>0</v>
      </c>
      <c r="J566" s="239"/>
      <c r="K566" s="240">
        <f>ROUND(E566*J566,2)</f>
        <v>0</v>
      </c>
      <c r="L566" s="240">
        <v>21</v>
      </c>
      <c r="M566" s="240">
        <f>G566*(1+L566/100)</f>
        <v>0</v>
      </c>
      <c r="N566" s="238">
        <v>3.0000000000000001E-5</v>
      </c>
      <c r="O566" s="238">
        <f>ROUND(E566*N566,2)</f>
        <v>0</v>
      </c>
      <c r="P566" s="238">
        <v>0</v>
      </c>
      <c r="Q566" s="238">
        <f>ROUND(E566*P566,2)</f>
        <v>0</v>
      </c>
      <c r="R566" s="240" t="s">
        <v>602</v>
      </c>
      <c r="S566" s="240" t="s">
        <v>148</v>
      </c>
      <c r="T566" s="241" t="s">
        <v>149</v>
      </c>
      <c r="U566" s="222">
        <v>0.14949999999999999</v>
      </c>
      <c r="V566" s="222">
        <f>ROUND(E566*U566,2)</f>
        <v>0.6</v>
      </c>
      <c r="W566" s="222"/>
      <c r="X566" s="222" t="s">
        <v>150</v>
      </c>
      <c r="Y566" s="222" t="s">
        <v>151</v>
      </c>
      <c r="Z566" s="212"/>
      <c r="AA566" s="212"/>
      <c r="AB566" s="212"/>
      <c r="AC566" s="212"/>
      <c r="AD566" s="212"/>
      <c r="AE566" s="212"/>
      <c r="AF566" s="212"/>
      <c r="AG566" s="212" t="s">
        <v>152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2" x14ac:dyDescent="0.2">
      <c r="A567" s="219"/>
      <c r="B567" s="220"/>
      <c r="C567" s="253" t="s">
        <v>603</v>
      </c>
      <c r="D567" s="244"/>
      <c r="E567" s="244"/>
      <c r="F567" s="244"/>
      <c r="G567" s="244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22"/>
      <c r="Z567" s="212"/>
      <c r="AA567" s="212"/>
      <c r="AB567" s="212"/>
      <c r="AC567" s="212"/>
      <c r="AD567" s="212"/>
      <c r="AE567" s="212"/>
      <c r="AF567" s="212"/>
      <c r="AG567" s="212" t="s">
        <v>184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2" x14ac:dyDescent="0.2">
      <c r="A568" s="219"/>
      <c r="B568" s="220"/>
      <c r="C568" s="251" t="s">
        <v>604</v>
      </c>
      <c r="D568" s="223"/>
      <c r="E568" s="224">
        <v>4</v>
      </c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22"/>
      <c r="Z568" s="212"/>
      <c r="AA568" s="212"/>
      <c r="AB568" s="212"/>
      <c r="AC568" s="212"/>
      <c r="AD568" s="212"/>
      <c r="AE568" s="212"/>
      <c r="AF568" s="212"/>
      <c r="AG568" s="212" t="s">
        <v>156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3" x14ac:dyDescent="0.2">
      <c r="A569" s="219"/>
      <c r="B569" s="220"/>
      <c r="C569" s="251" t="s">
        <v>605</v>
      </c>
      <c r="D569" s="223"/>
      <c r="E569" s="224"/>
      <c r="F569" s="222"/>
      <c r="G569" s="222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22"/>
      <c r="Z569" s="212"/>
      <c r="AA569" s="212"/>
      <c r="AB569" s="212"/>
      <c r="AC569" s="212"/>
      <c r="AD569" s="212"/>
      <c r="AE569" s="212"/>
      <c r="AF569" s="212"/>
      <c r="AG569" s="212" t="s">
        <v>156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2" x14ac:dyDescent="0.2">
      <c r="A570" s="219"/>
      <c r="B570" s="220"/>
      <c r="C570" s="252"/>
      <c r="D570" s="243"/>
      <c r="E570" s="243"/>
      <c r="F570" s="243"/>
      <c r="G570" s="243"/>
      <c r="H570" s="222"/>
      <c r="I570" s="222"/>
      <c r="J570" s="222"/>
      <c r="K570" s="222"/>
      <c r="L570" s="222"/>
      <c r="M570" s="222"/>
      <c r="N570" s="221"/>
      <c r="O570" s="221"/>
      <c r="P570" s="221"/>
      <c r="Q570" s="221"/>
      <c r="R570" s="222"/>
      <c r="S570" s="222"/>
      <c r="T570" s="222"/>
      <c r="U570" s="222"/>
      <c r="V570" s="222"/>
      <c r="W570" s="222"/>
      <c r="X570" s="222"/>
      <c r="Y570" s="222"/>
      <c r="Z570" s="212"/>
      <c r="AA570" s="212"/>
      <c r="AB570" s="212"/>
      <c r="AC570" s="212"/>
      <c r="AD570" s="212"/>
      <c r="AE570" s="212"/>
      <c r="AF570" s="212"/>
      <c r="AG570" s="212" t="s">
        <v>158</v>
      </c>
      <c r="AH570" s="212"/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ht="22.5" outlineLevel="1" x14ac:dyDescent="0.2">
      <c r="A571" s="235">
        <v>117</v>
      </c>
      <c r="B571" s="236" t="s">
        <v>606</v>
      </c>
      <c r="C571" s="249" t="s">
        <v>607</v>
      </c>
      <c r="D571" s="237" t="s">
        <v>146</v>
      </c>
      <c r="E571" s="238">
        <v>19.2</v>
      </c>
      <c r="F571" s="239"/>
      <c r="G571" s="240">
        <f>ROUND(E571*F571,2)</f>
        <v>0</v>
      </c>
      <c r="H571" s="239"/>
      <c r="I571" s="240">
        <f>ROUND(E571*H571,2)</f>
        <v>0</v>
      </c>
      <c r="J571" s="239"/>
      <c r="K571" s="240">
        <f>ROUND(E571*J571,2)</f>
        <v>0</v>
      </c>
      <c r="L571" s="240">
        <v>21</v>
      </c>
      <c r="M571" s="240">
        <f>G571*(1+L571/100)</f>
        <v>0</v>
      </c>
      <c r="N571" s="238">
        <v>5.2199999999999998E-3</v>
      </c>
      <c r="O571" s="238">
        <f>ROUND(E571*N571,2)</f>
        <v>0.1</v>
      </c>
      <c r="P571" s="238">
        <v>0</v>
      </c>
      <c r="Q571" s="238">
        <f>ROUND(E571*P571,2)</f>
        <v>0</v>
      </c>
      <c r="R571" s="240" t="s">
        <v>602</v>
      </c>
      <c r="S571" s="240" t="s">
        <v>148</v>
      </c>
      <c r="T571" s="241" t="s">
        <v>149</v>
      </c>
      <c r="U571" s="222">
        <v>1.2524999999999999</v>
      </c>
      <c r="V571" s="222">
        <f>ROUND(E571*U571,2)</f>
        <v>24.05</v>
      </c>
      <c r="W571" s="222"/>
      <c r="X571" s="222" t="s">
        <v>150</v>
      </c>
      <c r="Y571" s="222" t="s">
        <v>151</v>
      </c>
      <c r="Z571" s="212"/>
      <c r="AA571" s="212"/>
      <c r="AB571" s="212"/>
      <c r="AC571" s="212"/>
      <c r="AD571" s="212"/>
      <c r="AE571" s="212"/>
      <c r="AF571" s="212"/>
      <c r="AG571" s="212" t="s">
        <v>152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2" x14ac:dyDescent="0.2">
      <c r="A572" s="219"/>
      <c r="B572" s="220"/>
      <c r="C572" s="250" t="s">
        <v>608</v>
      </c>
      <c r="D572" s="242"/>
      <c r="E572" s="242"/>
      <c r="F572" s="242"/>
      <c r="G572" s="242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22"/>
      <c r="Z572" s="212"/>
      <c r="AA572" s="212"/>
      <c r="AB572" s="212"/>
      <c r="AC572" s="212"/>
      <c r="AD572" s="212"/>
      <c r="AE572" s="212"/>
      <c r="AF572" s="212"/>
      <c r="AG572" s="212" t="s">
        <v>154</v>
      </c>
      <c r="AH572" s="212"/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2" x14ac:dyDescent="0.2">
      <c r="A573" s="219"/>
      <c r="B573" s="220"/>
      <c r="C573" s="251" t="s">
        <v>609</v>
      </c>
      <c r="D573" s="223"/>
      <c r="E573" s="224">
        <v>19.2</v>
      </c>
      <c r="F573" s="222"/>
      <c r="G573" s="222"/>
      <c r="H573" s="222"/>
      <c r="I573" s="222"/>
      <c r="J573" s="222"/>
      <c r="K573" s="222"/>
      <c r="L573" s="222"/>
      <c r="M573" s="222"/>
      <c r="N573" s="221"/>
      <c r="O573" s="221"/>
      <c r="P573" s="221"/>
      <c r="Q573" s="221"/>
      <c r="R573" s="222"/>
      <c r="S573" s="222"/>
      <c r="T573" s="222"/>
      <c r="U573" s="222"/>
      <c r="V573" s="222"/>
      <c r="W573" s="222"/>
      <c r="X573" s="222"/>
      <c r="Y573" s="222"/>
      <c r="Z573" s="212"/>
      <c r="AA573" s="212"/>
      <c r="AB573" s="212"/>
      <c r="AC573" s="212"/>
      <c r="AD573" s="212"/>
      <c r="AE573" s="212"/>
      <c r="AF573" s="212"/>
      <c r="AG573" s="212" t="s">
        <v>156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3" x14ac:dyDescent="0.2">
      <c r="A574" s="219"/>
      <c r="B574" s="220"/>
      <c r="C574" s="251" t="s">
        <v>389</v>
      </c>
      <c r="D574" s="223"/>
      <c r="E574" s="224"/>
      <c r="F574" s="222"/>
      <c r="G574" s="222"/>
      <c r="H574" s="222"/>
      <c r="I574" s="222"/>
      <c r="J574" s="222"/>
      <c r="K574" s="222"/>
      <c r="L574" s="222"/>
      <c r="M574" s="222"/>
      <c r="N574" s="221"/>
      <c r="O574" s="221"/>
      <c r="P574" s="221"/>
      <c r="Q574" s="221"/>
      <c r="R574" s="222"/>
      <c r="S574" s="222"/>
      <c r="T574" s="222"/>
      <c r="U574" s="222"/>
      <c r="V574" s="222"/>
      <c r="W574" s="222"/>
      <c r="X574" s="222"/>
      <c r="Y574" s="222"/>
      <c r="Z574" s="212"/>
      <c r="AA574" s="212"/>
      <c r="AB574" s="212"/>
      <c r="AC574" s="212"/>
      <c r="AD574" s="212"/>
      <c r="AE574" s="212"/>
      <c r="AF574" s="212"/>
      <c r="AG574" s="212" t="s">
        <v>156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2" x14ac:dyDescent="0.2">
      <c r="A575" s="219"/>
      <c r="B575" s="220"/>
      <c r="C575" s="252"/>
      <c r="D575" s="243"/>
      <c r="E575" s="243"/>
      <c r="F575" s="243"/>
      <c r="G575" s="243"/>
      <c r="H575" s="222"/>
      <c r="I575" s="222"/>
      <c r="J575" s="222"/>
      <c r="K575" s="222"/>
      <c r="L575" s="222"/>
      <c r="M575" s="222"/>
      <c r="N575" s="221"/>
      <c r="O575" s="221"/>
      <c r="P575" s="221"/>
      <c r="Q575" s="221"/>
      <c r="R575" s="222"/>
      <c r="S575" s="222"/>
      <c r="T575" s="222"/>
      <c r="U575" s="222"/>
      <c r="V575" s="222"/>
      <c r="W575" s="222"/>
      <c r="X575" s="222"/>
      <c r="Y575" s="222"/>
      <c r="Z575" s="212"/>
      <c r="AA575" s="212"/>
      <c r="AB575" s="212"/>
      <c r="AC575" s="212"/>
      <c r="AD575" s="212"/>
      <c r="AE575" s="212"/>
      <c r="AF575" s="212"/>
      <c r="AG575" s="212" t="s">
        <v>158</v>
      </c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ht="22.5" outlineLevel="1" x14ac:dyDescent="0.2">
      <c r="A576" s="235">
        <v>118</v>
      </c>
      <c r="B576" s="236" t="s">
        <v>610</v>
      </c>
      <c r="C576" s="249" t="s">
        <v>611</v>
      </c>
      <c r="D576" s="237" t="s">
        <v>219</v>
      </c>
      <c r="E576" s="238">
        <v>6</v>
      </c>
      <c r="F576" s="239"/>
      <c r="G576" s="240">
        <f>ROUND(E576*F576,2)</f>
        <v>0</v>
      </c>
      <c r="H576" s="239"/>
      <c r="I576" s="240">
        <f>ROUND(E576*H576,2)</f>
        <v>0</v>
      </c>
      <c r="J576" s="239"/>
      <c r="K576" s="240">
        <f>ROUND(E576*J576,2)</f>
        <v>0</v>
      </c>
      <c r="L576" s="240">
        <v>21</v>
      </c>
      <c r="M576" s="240">
        <f>G576*(1+L576/100)</f>
        <v>0</v>
      </c>
      <c r="N576" s="238">
        <v>7.6000000000000004E-4</v>
      </c>
      <c r="O576" s="238">
        <f>ROUND(E576*N576,2)</f>
        <v>0</v>
      </c>
      <c r="P576" s="238">
        <v>0</v>
      </c>
      <c r="Q576" s="238">
        <f>ROUND(E576*P576,2)</f>
        <v>0</v>
      </c>
      <c r="R576" s="240" t="s">
        <v>602</v>
      </c>
      <c r="S576" s="240" t="s">
        <v>148</v>
      </c>
      <c r="T576" s="241" t="s">
        <v>149</v>
      </c>
      <c r="U576" s="222">
        <v>0.28000000000000003</v>
      </c>
      <c r="V576" s="222">
        <f>ROUND(E576*U576,2)</f>
        <v>1.68</v>
      </c>
      <c r="W576" s="222"/>
      <c r="X576" s="222" t="s">
        <v>150</v>
      </c>
      <c r="Y576" s="222" t="s">
        <v>151</v>
      </c>
      <c r="Z576" s="212"/>
      <c r="AA576" s="212"/>
      <c r="AB576" s="212"/>
      <c r="AC576" s="212"/>
      <c r="AD576" s="212"/>
      <c r="AE576" s="212"/>
      <c r="AF576" s="212"/>
      <c r="AG576" s="212" t="s">
        <v>152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2" x14ac:dyDescent="0.2">
      <c r="A577" s="219"/>
      <c r="B577" s="220"/>
      <c r="C577" s="250" t="s">
        <v>612</v>
      </c>
      <c r="D577" s="242"/>
      <c r="E577" s="242"/>
      <c r="F577" s="242"/>
      <c r="G577" s="242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22"/>
      <c r="Z577" s="212"/>
      <c r="AA577" s="212"/>
      <c r="AB577" s="212"/>
      <c r="AC577" s="212"/>
      <c r="AD577" s="212"/>
      <c r="AE577" s="212"/>
      <c r="AF577" s="212"/>
      <c r="AG577" s="212" t="s">
        <v>154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2" x14ac:dyDescent="0.2">
      <c r="A578" s="219"/>
      <c r="B578" s="220"/>
      <c r="C578" s="251" t="s">
        <v>613</v>
      </c>
      <c r="D578" s="223"/>
      <c r="E578" s="224">
        <v>6</v>
      </c>
      <c r="F578" s="222"/>
      <c r="G578" s="222"/>
      <c r="H578" s="222"/>
      <c r="I578" s="222"/>
      <c r="J578" s="222"/>
      <c r="K578" s="222"/>
      <c r="L578" s="222"/>
      <c r="M578" s="222"/>
      <c r="N578" s="221"/>
      <c r="O578" s="221"/>
      <c r="P578" s="221"/>
      <c r="Q578" s="221"/>
      <c r="R578" s="222"/>
      <c r="S578" s="222"/>
      <c r="T578" s="222"/>
      <c r="U578" s="222"/>
      <c r="V578" s="222"/>
      <c r="W578" s="222"/>
      <c r="X578" s="222"/>
      <c r="Y578" s="222"/>
      <c r="Z578" s="212"/>
      <c r="AA578" s="212"/>
      <c r="AB578" s="212"/>
      <c r="AC578" s="212"/>
      <c r="AD578" s="212"/>
      <c r="AE578" s="212"/>
      <c r="AF578" s="212"/>
      <c r="AG578" s="212" t="s">
        <v>156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3" x14ac:dyDescent="0.2">
      <c r="A579" s="219"/>
      <c r="B579" s="220"/>
      <c r="C579" s="251" t="s">
        <v>389</v>
      </c>
      <c r="D579" s="223"/>
      <c r="E579" s="224"/>
      <c r="F579" s="222"/>
      <c r="G579" s="222"/>
      <c r="H579" s="222"/>
      <c r="I579" s="222"/>
      <c r="J579" s="222"/>
      <c r="K579" s="222"/>
      <c r="L579" s="222"/>
      <c r="M579" s="222"/>
      <c r="N579" s="221"/>
      <c r="O579" s="221"/>
      <c r="P579" s="221"/>
      <c r="Q579" s="221"/>
      <c r="R579" s="222"/>
      <c r="S579" s="222"/>
      <c r="T579" s="222"/>
      <c r="U579" s="222"/>
      <c r="V579" s="222"/>
      <c r="W579" s="222"/>
      <c r="X579" s="222"/>
      <c r="Y579" s="222"/>
      <c r="Z579" s="212"/>
      <c r="AA579" s="212"/>
      <c r="AB579" s="212"/>
      <c r="AC579" s="212"/>
      <c r="AD579" s="212"/>
      <c r="AE579" s="212"/>
      <c r="AF579" s="212"/>
      <c r="AG579" s="212" t="s">
        <v>156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2" x14ac:dyDescent="0.2">
      <c r="A580" s="219"/>
      <c r="B580" s="220"/>
      <c r="C580" s="252"/>
      <c r="D580" s="243"/>
      <c r="E580" s="243"/>
      <c r="F580" s="243"/>
      <c r="G580" s="243"/>
      <c r="H580" s="222"/>
      <c r="I580" s="222"/>
      <c r="J580" s="222"/>
      <c r="K580" s="222"/>
      <c r="L580" s="222"/>
      <c r="M580" s="222"/>
      <c r="N580" s="221"/>
      <c r="O580" s="221"/>
      <c r="P580" s="221"/>
      <c r="Q580" s="221"/>
      <c r="R580" s="222"/>
      <c r="S580" s="222"/>
      <c r="T580" s="222"/>
      <c r="U580" s="222"/>
      <c r="V580" s="222"/>
      <c r="W580" s="222"/>
      <c r="X580" s="222"/>
      <c r="Y580" s="222"/>
      <c r="Z580" s="212"/>
      <c r="AA580" s="212"/>
      <c r="AB580" s="212"/>
      <c r="AC580" s="212"/>
      <c r="AD580" s="212"/>
      <c r="AE580" s="212"/>
      <c r="AF580" s="212"/>
      <c r="AG580" s="212" t="s">
        <v>158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ht="22.5" outlineLevel="1" x14ac:dyDescent="0.2">
      <c r="A581" s="235">
        <v>119</v>
      </c>
      <c r="B581" s="236" t="s">
        <v>614</v>
      </c>
      <c r="C581" s="249" t="s">
        <v>615</v>
      </c>
      <c r="D581" s="237" t="s">
        <v>219</v>
      </c>
      <c r="E581" s="238">
        <v>4</v>
      </c>
      <c r="F581" s="239"/>
      <c r="G581" s="240">
        <f>ROUND(E581*F581,2)</f>
        <v>0</v>
      </c>
      <c r="H581" s="239"/>
      <c r="I581" s="240">
        <f>ROUND(E581*H581,2)</f>
        <v>0</v>
      </c>
      <c r="J581" s="239"/>
      <c r="K581" s="240">
        <f>ROUND(E581*J581,2)</f>
        <v>0</v>
      </c>
      <c r="L581" s="240">
        <v>21</v>
      </c>
      <c r="M581" s="240">
        <f>G581*(1+L581/100)</f>
        <v>0</v>
      </c>
      <c r="N581" s="238">
        <v>3.1700000000000001E-3</v>
      </c>
      <c r="O581" s="238">
        <f>ROUND(E581*N581,2)</f>
        <v>0.01</v>
      </c>
      <c r="P581" s="238">
        <v>0</v>
      </c>
      <c r="Q581" s="238">
        <f>ROUND(E581*P581,2)</f>
        <v>0</v>
      </c>
      <c r="R581" s="240" t="s">
        <v>602</v>
      </c>
      <c r="S581" s="240" t="s">
        <v>148</v>
      </c>
      <c r="T581" s="241" t="s">
        <v>149</v>
      </c>
      <c r="U581" s="222">
        <v>0.219</v>
      </c>
      <c r="V581" s="222">
        <f>ROUND(E581*U581,2)</f>
        <v>0.88</v>
      </c>
      <c r="W581" s="222"/>
      <c r="X581" s="222" t="s">
        <v>150</v>
      </c>
      <c r="Y581" s="222" t="s">
        <v>151</v>
      </c>
      <c r="Z581" s="212"/>
      <c r="AA581" s="212"/>
      <c r="AB581" s="212"/>
      <c r="AC581" s="212"/>
      <c r="AD581" s="212"/>
      <c r="AE581" s="212"/>
      <c r="AF581" s="212"/>
      <c r="AG581" s="212" t="s">
        <v>152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2" x14ac:dyDescent="0.2">
      <c r="A582" s="219"/>
      <c r="B582" s="220"/>
      <c r="C582" s="253" t="s">
        <v>616</v>
      </c>
      <c r="D582" s="244"/>
      <c r="E582" s="244"/>
      <c r="F582" s="244"/>
      <c r="G582" s="244"/>
      <c r="H582" s="222"/>
      <c r="I582" s="222"/>
      <c r="J582" s="222"/>
      <c r="K582" s="222"/>
      <c r="L582" s="222"/>
      <c r="M582" s="222"/>
      <c r="N582" s="221"/>
      <c r="O582" s="221"/>
      <c r="P582" s="221"/>
      <c r="Q582" s="221"/>
      <c r="R582" s="222"/>
      <c r="S582" s="222"/>
      <c r="T582" s="222"/>
      <c r="U582" s="222"/>
      <c r="V582" s="222"/>
      <c r="W582" s="222"/>
      <c r="X582" s="222"/>
      <c r="Y582" s="222"/>
      <c r="Z582" s="212"/>
      <c r="AA582" s="212"/>
      <c r="AB582" s="212"/>
      <c r="AC582" s="212"/>
      <c r="AD582" s="212"/>
      <c r="AE582" s="212"/>
      <c r="AF582" s="212"/>
      <c r="AG582" s="212" t="s">
        <v>184</v>
      </c>
      <c r="AH582" s="212"/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2" x14ac:dyDescent="0.2">
      <c r="A583" s="219"/>
      <c r="B583" s="220"/>
      <c r="C583" s="251" t="s">
        <v>617</v>
      </c>
      <c r="D583" s="223"/>
      <c r="E583" s="224">
        <v>4</v>
      </c>
      <c r="F583" s="222"/>
      <c r="G583" s="222"/>
      <c r="H583" s="222"/>
      <c r="I583" s="222"/>
      <c r="J583" s="222"/>
      <c r="K583" s="222"/>
      <c r="L583" s="222"/>
      <c r="M583" s="222"/>
      <c r="N583" s="221"/>
      <c r="O583" s="221"/>
      <c r="P583" s="221"/>
      <c r="Q583" s="221"/>
      <c r="R583" s="222"/>
      <c r="S583" s="222"/>
      <c r="T583" s="222"/>
      <c r="U583" s="222"/>
      <c r="V583" s="222"/>
      <c r="W583" s="222"/>
      <c r="X583" s="222"/>
      <c r="Y583" s="222"/>
      <c r="Z583" s="212"/>
      <c r="AA583" s="212"/>
      <c r="AB583" s="212"/>
      <c r="AC583" s="212"/>
      <c r="AD583" s="212"/>
      <c r="AE583" s="212"/>
      <c r="AF583" s="212"/>
      <c r="AG583" s="212" t="s">
        <v>156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2" x14ac:dyDescent="0.2">
      <c r="A584" s="219"/>
      <c r="B584" s="220"/>
      <c r="C584" s="252"/>
      <c r="D584" s="243"/>
      <c r="E584" s="243"/>
      <c r="F584" s="243"/>
      <c r="G584" s="243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22"/>
      <c r="Z584" s="212"/>
      <c r="AA584" s="212"/>
      <c r="AB584" s="212"/>
      <c r="AC584" s="212"/>
      <c r="AD584" s="212"/>
      <c r="AE584" s="212"/>
      <c r="AF584" s="212"/>
      <c r="AG584" s="212" t="s">
        <v>158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ht="22.5" outlineLevel="1" x14ac:dyDescent="0.2">
      <c r="A585" s="235">
        <v>120</v>
      </c>
      <c r="B585" s="236" t="s">
        <v>618</v>
      </c>
      <c r="C585" s="249" t="s">
        <v>619</v>
      </c>
      <c r="D585" s="237" t="s">
        <v>219</v>
      </c>
      <c r="E585" s="238">
        <v>6</v>
      </c>
      <c r="F585" s="239"/>
      <c r="G585" s="240">
        <f>ROUND(E585*F585,2)</f>
        <v>0</v>
      </c>
      <c r="H585" s="239"/>
      <c r="I585" s="240">
        <f>ROUND(E585*H585,2)</f>
        <v>0</v>
      </c>
      <c r="J585" s="239"/>
      <c r="K585" s="240">
        <f>ROUND(E585*J585,2)</f>
        <v>0</v>
      </c>
      <c r="L585" s="240">
        <v>21</v>
      </c>
      <c r="M585" s="240">
        <f>G585*(1+L585/100)</f>
        <v>0</v>
      </c>
      <c r="N585" s="238">
        <v>2.3600000000000001E-3</v>
      </c>
      <c r="O585" s="238">
        <f>ROUND(E585*N585,2)</f>
        <v>0.01</v>
      </c>
      <c r="P585" s="238">
        <v>0</v>
      </c>
      <c r="Q585" s="238">
        <f>ROUND(E585*P585,2)</f>
        <v>0</v>
      </c>
      <c r="R585" s="240" t="s">
        <v>602</v>
      </c>
      <c r="S585" s="240" t="s">
        <v>148</v>
      </c>
      <c r="T585" s="241" t="s">
        <v>149</v>
      </c>
      <c r="U585" s="222">
        <v>0.59138999999999997</v>
      </c>
      <c r="V585" s="222">
        <f>ROUND(E585*U585,2)</f>
        <v>3.55</v>
      </c>
      <c r="W585" s="222"/>
      <c r="X585" s="222" t="s">
        <v>150</v>
      </c>
      <c r="Y585" s="222" t="s">
        <v>151</v>
      </c>
      <c r="Z585" s="212"/>
      <c r="AA585" s="212"/>
      <c r="AB585" s="212"/>
      <c r="AC585" s="212"/>
      <c r="AD585" s="212"/>
      <c r="AE585" s="212"/>
      <c r="AF585" s="212"/>
      <c r="AG585" s="212" t="s">
        <v>152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2" x14ac:dyDescent="0.2">
      <c r="A586" s="219"/>
      <c r="B586" s="220"/>
      <c r="C586" s="250" t="s">
        <v>620</v>
      </c>
      <c r="D586" s="242"/>
      <c r="E586" s="242"/>
      <c r="F586" s="242"/>
      <c r="G586" s="242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22"/>
      <c r="Z586" s="212"/>
      <c r="AA586" s="212"/>
      <c r="AB586" s="212"/>
      <c r="AC586" s="212"/>
      <c r="AD586" s="212"/>
      <c r="AE586" s="212"/>
      <c r="AF586" s="212"/>
      <c r="AG586" s="212" t="s">
        <v>154</v>
      </c>
      <c r="AH586" s="212"/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2" x14ac:dyDescent="0.2">
      <c r="A587" s="219"/>
      <c r="B587" s="220"/>
      <c r="C587" s="251" t="s">
        <v>621</v>
      </c>
      <c r="D587" s="223"/>
      <c r="E587" s="224">
        <v>6</v>
      </c>
      <c r="F587" s="222"/>
      <c r="G587" s="222"/>
      <c r="H587" s="222"/>
      <c r="I587" s="222"/>
      <c r="J587" s="222"/>
      <c r="K587" s="222"/>
      <c r="L587" s="222"/>
      <c r="M587" s="222"/>
      <c r="N587" s="221"/>
      <c r="O587" s="221"/>
      <c r="P587" s="221"/>
      <c r="Q587" s="221"/>
      <c r="R587" s="222"/>
      <c r="S587" s="222"/>
      <c r="T587" s="222"/>
      <c r="U587" s="222"/>
      <c r="V587" s="222"/>
      <c r="W587" s="222"/>
      <c r="X587" s="222"/>
      <c r="Y587" s="222"/>
      <c r="Z587" s="212"/>
      <c r="AA587" s="212"/>
      <c r="AB587" s="212"/>
      <c r="AC587" s="212"/>
      <c r="AD587" s="212"/>
      <c r="AE587" s="212"/>
      <c r="AF587" s="212"/>
      <c r="AG587" s="212" t="s">
        <v>156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2" x14ac:dyDescent="0.2">
      <c r="A588" s="219"/>
      <c r="B588" s="220"/>
      <c r="C588" s="252"/>
      <c r="D588" s="243"/>
      <c r="E588" s="243"/>
      <c r="F588" s="243"/>
      <c r="G588" s="243"/>
      <c r="H588" s="222"/>
      <c r="I588" s="222"/>
      <c r="J588" s="222"/>
      <c r="K588" s="222"/>
      <c r="L588" s="222"/>
      <c r="M588" s="222"/>
      <c r="N588" s="221"/>
      <c r="O588" s="221"/>
      <c r="P588" s="221"/>
      <c r="Q588" s="221"/>
      <c r="R588" s="222"/>
      <c r="S588" s="222"/>
      <c r="T588" s="222"/>
      <c r="U588" s="222"/>
      <c r="V588" s="222"/>
      <c r="W588" s="222"/>
      <c r="X588" s="222"/>
      <c r="Y588" s="222"/>
      <c r="Z588" s="212"/>
      <c r="AA588" s="212"/>
      <c r="AB588" s="212"/>
      <c r="AC588" s="212"/>
      <c r="AD588" s="212"/>
      <c r="AE588" s="212"/>
      <c r="AF588" s="212"/>
      <c r="AG588" s="212" t="s">
        <v>158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ht="22.5" outlineLevel="1" x14ac:dyDescent="0.2">
      <c r="A589" s="235">
        <v>121</v>
      </c>
      <c r="B589" s="236" t="s">
        <v>622</v>
      </c>
      <c r="C589" s="249" t="s">
        <v>623</v>
      </c>
      <c r="D589" s="237" t="s">
        <v>228</v>
      </c>
      <c r="E589" s="238">
        <v>1</v>
      </c>
      <c r="F589" s="239"/>
      <c r="G589" s="240">
        <f>ROUND(E589*F589,2)</f>
        <v>0</v>
      </c>
      <c r="H589" s="239"/>
      <c r="I589" s="240">
        <f>ROUND(E589*H589,2)</f>
        <v>0</v>
      </c>
      <c r="J589" s="239"/>
      <c r="K589" s="240">
        <f>ROUND(E589*J589,2)</f>
        <v>0</v>
      </c>
      <c r="L589" s="240">
        <v>21</v>
      </c>
      <c r="M589" s="240">
        <f>G589*(1+L589/100)</f>
        <v>0</v>
      </c>
      <c r="N589" s="238">
        <v>2.64E-3</v>
      </c>
      <c r="O589" s="238">
        <f>ROUND(E589*N589,2)</f>
        <v>0</v>
      </c>
      <c r="P589" s="238">
        <v>0</v>
      </c>
      <c r="Q589" s="238">
        <f>ROUND(E589*P589,2)</f>
        <v>0</v>
      </c>
      <c r="R589" s="240" t="s">
        <v>602</v>
      </c>
      <c r="S589" s="240" t="s">
        <v>148</v>
      </c>
      <c r="T589" s="241" t="s">
        <v>149</v>
      </c>
      <c r="U589" s="222">
        <v>1.5398499999999999</v>
      </c>
      <c r="V589" s="222">
        <f>ROUND(E589*U589,2)</f>
        <v>1.54</v>
      </c>
      <c r="W589" s="222"/>
      <c r="X589" s="222" t="s">
        <v>150</v>
      </c>
      <c r="Y589" s="222" t="s">
        <v>151</v>
      </c>
      <c r="Z589" s="212"/>
      <c r="AA589" s="212"/>
      <c r="AB589" s="212"/>
      <c r="AC589" s="212"/>
      <c r="AD589" s="212"/>
      <c r="AE589" s="212"/>
      <c r="AF589" s="212"/>
      <c r="AG589" s="212" t="s">
        <v>152</v>
      </c>
      <c r="AH589" s="212"/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2" x14ac:dyDescent="0.2">
      <c r="A590" s="219"/>
      <c r="B590" s="220"/>
      <c r="C590" s="251" t="s">
        <v>624</v>
      </c>
      <c r="D590" s="223"/>
      <c r="E590" s="224">
        <v>1</v>
      </c>
      <c r="F590" s="222"/>
      <c r="G590" s="222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22"/>
      <c r="Z590" s="212"/>
      <c r="AA590" s="212"/>
      <c r="AB590" s="212"/>
      <c r="AC590" s="212"/>
      <c r="AD590" s="212"/>
      <c r="AE590" s="212"/>
      <c r="AF590" s="212"/>
      <c r="AG590" s="212" t="s">
        <v>156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2" x14ac:dyDescent="0.2">
      <c r="A591" s="219"/>
      <c r="B591" s="220"/>
      <c r="C591" s="252"/>
      <c r="D591" s="243"/>
      <c r="E591" s="243"/>
      <c r="F591" s="243"/>
      <c r="G591" s="243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22"/>
      <c r="Z591" s="212"/>
      <c r="AA591" s="212"/>
      <c r="AB591" s="212"/>
      <c r="AC591" s="212"/>
      <c r="AD591" s="212"/>
      <c r="AE591" s="212"/>
      <c r="AF591" s="212"/>
      <c r="AG591" s="212" t="s">
        <v>158</v>
      </c>
      <c r="AH591" s="212"/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ht="22.5" outlineLevel="1" x14ac:dyDescent="0.2">
      <c r="A592" s="235">
        <v>122</v>
      </c>
      <c r="B592" s="236" t="s">
        <v>625</v>
      </c>
      <c r="C592" s="249" t="s">
        <v>626</v>
      </c>
      <c r="D592" s="237" t="s">
        <v>228</v>
      </c>
      <c r="E592" s="238">
        <v>60</v>
      </c>
      <c r="F592" s="239"/>
      <c r="G592" s="240">
        <f>ROUND(E592*F592,2)</f>
        <v>0</v>
      </c>
      <c r="H592" s="239"/>
      <c r="I592" s="240">
        <f>ROUND(E592*H592,2)</f>
        <v>0</v>
      </c>
      <c r="J592" s="239"/>
      <c r="K592" s="240">
        <f>ROUND(E592*J592,2)</f>
        <v>0</v>
      </c>
      <c r="L592" s="240">
        <v>21</v>
      </c>
      <c r="M592" s="240">
        <f>G592*(1+L592/100)</f>
        <v>0</v>
      </c>
      <c r="N592" s="238">
        <v>1.04E-2</v>
      </c>
      <c r="O592" s="238">
        <f>ROUND(E592*N592,2)</f>
        <v>0.62</v>
      </c>
      <c r="P592" s="238">
        <v>0</v>
      </c>
      <c r="Q592" s="238">
        <f>ROUND(E592*P592,2)</f>
        <v>0</v>
      </c>
      <c r="R592" s="240" t="s">
        <v>602</v>
      </c>
      <c r="S592" s="240" t="s">
        <v>148</v>
      </c>
      <c r="T592" s="241" t="s">
        <v>149</v>
      </c>
      <c r="U592" s="222">
        <v>0.71299999999999997</v>
      </c>
      <c r="V592" s="222">
        <f>ROUND(E592*U592,2)</f>
        <v>42.78</v>
      </c>
      <c r="W592" s="222"/>
      <c r="X592" s="222" t="s">
        <v>150</v>
      </c>
      <c r="Y592" s="222" t="s">
        <v>151</v>
      </c>
      <c r="Z592" s="212"/>
      <c r="AA592" s="212"/>
      <c r="AB592" s="212"/>
      <c r="AC592" s="212"/>
      <c r="AD592" s="212"/>
      <c r="AE592" s="212"/>
      <c r="AF592" s="212"/>
      <c r="AG592" s="212" t="s">
        <v>152</v>
      </c>
      <c r="AH592" s="212"/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2" x14ac:dyDescent="0.2">
      <c r="A593" s="219"/>
      <c r="B593" s="220"/>
      <c r="C593" s="251" t="s">
        <v>627</v>
      </c>
      <c r="D593" s="223"/>
      <c r="E593" s="224">
        <v>60</v>
      </c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22"/>
      <c r="Z593" s="212"/>
      <c r="AA593" s="212"/>
      <c r="AB593" s="212"/>
      <c r="AC593" s="212"/>
      <c r="AD593" s="212"/>
      <c r="AE593" s="212"/>
      <c r="AF593" s="212"/>
      <c r="AG593" s="212" t="s">
        <v>156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2" x14ac:dyDescent="0.2">
      <c r="A594" s="219"/>
      <c r="B594" s="220"/>
      <c r="C594" s="252"/>
      <c r="D594" s="243"/>
      <c r="E594" s="243"/>
      <c r="F594" s="243"/>
      <c r="G594" s="243"/>
      <c r="H594" s="222"/>
      <c r="I594" s="222"/>
      <c r="J594" s="222"/>
      <c r="K594" s="222"/>
      <c r="L594" s="222"/>
      <c r="M594" s="222"/>
      <c r="N594" s="221"/>
      <c r="O594" s="221"/>
      <c r="P594" s="221"/>
      <c r="Q594" s="221"/>
      <c r="R594" s="222"/>
      <c r="S594" s="222"/>
      <c r="T594" s="222"/>
      <c r="U594" s="222"/>
      <c r="V594" s="222"/>
      <c r="W594" s="222"/>
      <c r="X594" s="222"/>
      <c r="Y594" s="222"/>
      <c r="Z594" s="212"/>
      <c r="AA594" s="212"/>
      <c r="AB594" s="212"/>
      <c r="AC594" s="212"/>
      <c r="AD594" s="212"/>
      <c r="AE594" s="212"/>
      <c r="AF594" s="212"/>
      <c r="AG594" s="212" t="s">
        <v>158</v>
      </c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ht="22.5" outlineLevel="1" x14ac:dyDescent="0.2">
      <c r="A595" s="235">
        <v>123</v>
      </c>
      <c r="B595" s="236" t="s">
        <v>628</v>
      </c>
      <c r="C595" s="249" t="s">
        <v>629</v>
      </c>
      <c r="D595" s="237" t="s">
        <v>219</v>
      </c>
      <c r="E595" s="238">
        <v>105</v>
      </c>
      <c r="F595" s="239"/>
      <c r="G595" s="240">
        <f>ROUND(E595*F595,2)</f>
        <v>0</v>
      </c>
      <c r="H595" s="239"/>
      <c r="I595" s="240">
        <f>ROUND(E595*H595,2)</f>
        <v>0</v>
      </c>
      <c r="J595" s="239"/>
      <c r="K595" s="240">
        <f>ROUND(E595*J595,2)</f>
        <v>0</v>
      </c>
      <c r="L595" s="240">
        <v>21</v>
      </c>
      <c r="M595" s="240">
        <f>G595*(1+L595/100)</f>
        <v>0</v>
      </c>
      <c r="N595" s="238">
        <v>1.73E-3</v>
      </c>
      <c r="O595" s="238">
        <f>ROUND(E595*N595,2)</f>
        <v>0.18</v>
      </c>
      <c r="P595" s="238">
        <v>0</v>
      </c>
      <c r="Q595" s="238">
        <f>ROUND(E595*P595,2)</f>
        <v>0</v>
      </c>
      <c r="R595" s="240" t="s">
        <v>602</v>
      </c>
      <c r="S595" s="240" t="s">
        <v>148</v>
      </c>
      <c r="T595" s="241" t="s">
        <v>149</v>
      </c>
      <c r="U595" s="222">
        <v>0.36799999999999999</v>
      </c>
      <c r="V595" s="222">
        <f>ROUND(E595*U595,2)</f>
        <v>38.64</v>
      </c>
      <c r="W595" s="222"/>
      <c r="X595" s="222" t="s">
        <v>150</v>
      </c>
      <c r="Y595" s="222" t="s">
        <v>151</v>
      </c>
      <c r="Z595" s="212"/>
      <c r="AA595" s="212"/>
      <c r="AB595" s="212"/>
      <c r="AC595" s="212"/>
      <c r="AD595" s="212"/>
      <c r="AE595" s="212"/>
      <c r="AF595" s="212"/>
      <c r="AG595" s="212" t="s">
        <v>152</v>
      </c>
      <c r="AH595" s="212"/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2" x14ac:dyDescent="0.2">
      <c r="A596" s="219"/>
      <c r="B596" s="220"/>
      <c r="C596" s="250" t="s">
        <v>630</v>
      </c>
      <c r="D596" s="242"/>
      <c r="E596" s="242"/>
      <c r="F596" s="242"/>
      <c r="G596" s="242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22"/>
      <c r="Z596" s="212"/>
      <c r="AA596" s="212"/>
      <c r="AB596" s="212"/>
      <c r="AC596" s="212"/>
      <c r="AD596" s="212"/>
      <c r="AE596" s="212"/>
      <c r="AF596" s="212"/>
      <c r="AG596" s="212" t="s">
        <v>154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2" x14ac:dyDescent="0.2">
      <c r="A597" s="219"/>
      <c r="B597" s="220"/>
      <c r="C597" s="251" t="s">
        <v>631</v>
      </c>
      <c r="D597" s="223"/>
      <c r="E597" s="224">
        <v>105</v>
      </c>
      <c r="F597" s="222"/>
      <c r="G597" s="222"/>
      <c r="H597" s="222"/>
      <c r="I597" s="222"/>
      <c r="J597" s="222"/>
      <c r="K597" s="222"/>
      <c r="L597" s="222"/>
      <c r="M597" s="222"/>
      <c r="N597" s="221"/>
      <c r="O597" s="221"/>
      <c r="P597" s="221"/>
      <c r="Q597" s="221"/>
      <c r="R597" s="222"/>
      <c r="S597" s="222"/>
      <c r="T597" s="222"/>
      <c r="U597" s="222"/>
      <c r="V597" s="222"/>
      <c r="W597" s="222"/>
      <c r="X597" s="222"/>
      <c r="Y597" s="222"/>
      <c r="Z597" s="212"/>
      <c r="AA597" s="212"/>
      <c r="AB597" s="212"/>
      <c r="AC597" s="212"/>
      <c r="AD597" s="212"/>
      <c r="AE597" s="212"/>
      <c r="AF597" s="212"/>
      <c r="AG597" s="212" t="s">
        <v>156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2" x14ac:dyDescent="0.2">
      <c r="A598" s="219"/>
      <c r="B598" s="220"/>
      <c r="C598" s="252"/>
      <c r="D598" s="243"/>
      <c r="E598" s="243"/>
      <c r="F598" s="243"/>
      <c r="G598" s="243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22"/>
      <c r="Z598" s="212"/>
      <c r="AA598" s="212"/>
      <c r="AB598" s="212"/>
      <c r="AC598" s="212"/>
      <c r="AD598" s="212"/>
      <c r="AE598" s="212"/>
      <c r="AF598" s="212"/>
      <c r="AG598" s="212" t="s">
        <v>158</v>
      </c>
      <c r="AH598" s="212"/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35">
        <v>124</v>
      </c>
      <c r="B599" s="236" t="s">
        <v>632</v>
      </c>
      <c r="C599" s="249" t="s">
        <v>633</v>
      </c>
      <c r="D599" s="237" t="s">
        <v>146</v>
      </c>
      <c r="E599" s="238">
        <v>19.2</v>
      </c>
      <c r="F599" s="239"/>
      <c r="G599" s="240">
        <f>ROUND(E599*F599,2)</f>
        <v>0</v>
      </c>
      <c r="H599" s="239"/>
      <c r="I599" s="240">
        <f>ROUND(E599*H599,2)</f>
        <v>0</v>
      </c>
      <c r="J599" s="239"/>
      <c r="K599" s="240">
        <f>ROUND(E599*J599,2)</f>
        <v>0</v>
      </c>
      <c r="L599" s="240">
        <v>21</v>
      </c>
      <c r="M599" s="240">
        <f>G599*(1+L599/100)</f>
        <v>0</v>
      </c>
      <c r="N599" s="238">
        <v>0</v>
      </c>
      <c r="O599" s="238">
        <f>ROUND(E599*N599,2)</f>
        <v>0</v>
      </c>
      <c r="P599" s="238">
        <v>7.3200000000000001E-3</v>
      </c>
      <c r="Q599" s="238">
        <f>ROUND(E599*P599,2)</f>
        <v>0.14000000000000001</v>
      </c>
      <c r="R599" s="240" t="s">
        <v>602</v>
      </c>
      <c r="S599" s="240" t="s">
        <v>148</v>
      </c>
      <c r="T599" s="241" t="s">
        <v>149</v>
      </c>
      <c r="U599" s="222">
        <v>0.115</v>
      </c>
      <c r="V599" s="222">
        <f>ROUND(E599*U599,2)</f>
        <v>2.21</v>
      </c>
      <c r="W599" s="222"/>
      <c r="X599" s="222" t="s">
        <v>150</v>
      </c>
      <c r="Y599" s="222" t="s">
        <v>151</v>
      </c>
      <c r="Z599" s="212"/>
      <c r="AA599" s="212"/>
      <c r="AB599" s="212"/>
      <c r="AC599" s="212"/>
      <c r="AD599" s="212"/>
      <c r="AE599" s="212"/>
      <c r="AF599" s="212"/>
      <c r="AG599" s="212" t="s">
        <v>152</v>
      </c>
      <c r="AH599" s="212"/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2" x14ac:dyDescent="0.2">
      <c r="A600" s="219"/>
      <c r="B600" s="220"/>
      <c r="C600" s="251" t="s">
        <v>634</v>
      </c>
      <c r="D600" s="223"/>
      <c r="E600" s="224">
        <v>19.2</v>
      </c>
      <c r="F600" s="222"/>
      <c r="G600" s="222"/>
      <c r="H600" s="222"/>
      <c r="I600" s="222"/>
      <c r="J600" s="222"/>
      <c r="K600" s="222"/>
      <c r="L600" s="222"/>
      <c r="M600" s="222"/>
      <c r="N600" s="221"/>
      <c r="O600" s="221"/>
      <c r="P600" s="221"/>
      <c r="Q600" s="221"/>
      <c r="R600" s="222"/>
      <c r="S600" s="222"/>
      <c r="T600" s="222"/>
      <c r="U600" s="222"/>
      <c r="V600" s="222"/>
      <c r="W600" s="222"/>
      <c r="X600" s="222"/>
      <c r="Y600" s="222"/>
      <c r="Z600" s="212"/>
      <c r="AA600" s="212"/>
      <c r="AB600" s="212"/>
      <c r="AC600" s="212"/>
      <c r="AD600" s="212"/>
      <c r="AE600" s="212"/>
      <c r="AF600" s="212"/>
      <c r="AG600" s="212" t="s">
        <v>156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2" x14ac:dyDescent="0.2">
      <c r="A601" s="219"/>
      <c r="B601" s="220"/>
      <c r="C601" s="252"/>
      <c r="D601" s="243"/>
      <c r="E601" s="243"/>
      <c r="F601" s="243"/>
      <c r="G601" s="243"/>
      <c r="H601" s="222"/>
      <c r="I601" s="222"/>
      <c r="J601" s="222"/>
      <c r="K601" s="222"/>
      <c r="L601" s="222"/>
      <c r="M601" s="222"/>
      <c r="N601" s="221"/>
      <c r="O601" s="221"/>
      <c r="P601" s="221"/>
      <c r="Q601" s="221"/>
      <c r="R601" s="222"/>
      <c r="S601" s="222"/>
      <c r="T601" s="222"/>
      <c r="U601" s="222"/>
      <c r="V601" s="222"/>
      <c r="W601" s="222"/>
      <c r="X601" s="222"/>
      <c r="Y601" s="222"/>
      <c r="Z601" s="212"/>
      <c r="AA601" s="212"/>
      <c r="AB601" s="212"/>
      <c r="AC601" s="212"/>
      <c r="AD601" s="212"/>
      <c r="AE601" s="212"/>
      <c r="AF601" s="212"/>
      <c r="AG601" s="212" t="s">
        <v>158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35">
        <v>125</v>
      </c>
      <c r="B602" s="236" t="s">
        <v>635</v>
      </c>
      <c r="C602" s="249" t="s">
        <v>636</v>
      </c>
      <c r="D602" s="237" t="s">
        <v>219</v>
      </c>
      <c r="E602" s="238">
        <v>200</v>
      </c>
      <c r="F602" s="239"/>
      <c r="G602" s="240">
        <f>ROUND(E602*F602,2)</f>
        <v>0</v>
      </c>
      <c r="H602" s="239"/>
      <c r="I602" s="240">
        <f>ROUND(E602*H602,2)</f>
        <v>0</v>
      </c>
      <c r="J602" s="239"/>
      <c r="K602" s="240">
        <f>ROUND(E602*J602,2)</f>
        <v>0</v>
      </c>
      <c r="L602" s="240">
        <v>21</v>
      </c>
      <c r="M602" s="240">
        <f>G602*(1+L602/100)</f>
        <v>0</v>
      </c>
      <c r="N602" s="238">
        <v>0</v>
      </c>
      <c r="O602" s="238">
        <f>ROUND(E602*N602,2)</f>
        <v>0</v>
      </c>
      <c r="P602" s="238">
        <v>7.4200000000000004E-3</v>
      </c>
      <c r="Q602" s="238">
        <f>ROUND(E602*P602,2)</f>
        <v>1.48</v>
      </c>
      <c r="R602" s="240" t="s">
        <v>602</v>
      </c>
      <c r="S602" s="240" t="s">
        <v>148</v>
      </c>
      <c r="T602" s="241" t="s">
        <v>149</v>
      </c>
      <c r="U602" s="222">
        <v>0.115</v>
      </c>
      <c r="V602" s="222">
        <f>ROUND(E602*U602,2)</f>
        <v>23</v>
      </c>
      <c r="W602" s="222"/>
      <c r="X602" s="222" t="s">
        <v>150</v>
      </c>
      <c r="Y602" s="222" t="s">
        <v>151</v>
      </c>
      <c r="Z602" s="212"/>
      <c r="AA602" s="212"/>
      <c r="AB602" s="212"/>
      <c r="AC602" s="212"/>
      <c r="AD602" s="212"/>
      <c r="AE602" s="212"/>
      <c r="AF602" s="212"/>
      <c r="AG602" s="212" t="s">
        <v>152</v>
      </c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2" x14ac:dyDescent="0.2">
      <c r="A603" s="219"/>
      <c r="B603" s="220"/>
      <c r="C603" s="251" t="s">
        <v>637</v>
      </c>
      <c r="D603" s="223"/>
      <c r="E603" s="224">
        <v>200</v>
      </c>
      <c r="F603" s="222"/>
      <c r="G603" s="222"/>
      <c r="H603" s="222"/>
      <c r="I603" s="222"/>
      <c r="J603" s="222"/>
      <c r="K603" s="222"/>
      <c r="L603" s="222"/>
      <c r="M603" s="222"/>
      <c r="N603" s="221"/>
      <c r="O603" s="221"/>
      <c r="P603" s="221"/>
      <c r="Q603" s="221"/>
      <c r="R603" s="222"/>
      <c r="S603" s="222"/>
      <c r="T603" s="222"/>
      <c r="U603" s="222"/>
      <c r="V603" s="222"/>
      <c r="W603" s="222"/>
      <c r="X603" s="222"/>
      <c r="Y603" s="222"/>
      <c r="Z603" s="212"/>
      <c r="AA603" s="212"/>
      <c r="AB603" s="212"/>
      <c r="AC603" s="212"/>
      <c r="AD603" s="212"/>
      <c r="AE603" s="212"/>
      <c r="AF603" s="212"/>
      <c r="AG603" s="212" t="s">
        <v>156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2" x14ac:dyDescent="0.2">
      <c r="A604" s="219"/>
      <c r="B604" s="220"/>
      <c r="C604" s="252"/>
      <c r="D604" s="243"/>
      <c r="E604" s="243"/>
      <c r="F604" s="243"/>
      <c r="G604" s="243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22"/>
      <c r="Z604" s="212"/>
      <c r="AA604" s="212"/>
      <c r="AB604" s="212"/>
      <c r="AC604" s="212"/>
      <c r="AD604" s="212"/>
      <c r="AE604" s="212"/>
      <c r="AF604" s="212"/>
      <c r="AG604" s="212" t="s">
        <v>158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35">
        <v>126</v>
      </c>
      <c r="B605" s="236" t="s">
        <v>638</v>
      </c>
      <c r="C605" s="249" t="s">
        <v>639</v>
      </c>
      <c r="D605" s="237" t="s">
        <v>219</v>
      </c>
      <c r="E605" s="238">
        <v>330</v>
      </c>
      <c r="F605" s="239"/>
      <c r="G605" s="240">
        <f>ROUND(E605*F605,2)</f>
        <v>0</v>
      </c>
      <c r="H605" s="239"/>
      <c r="I605" s="240">
        <f>ROUND(E605*H605,2)</f>
        <v>0</v>
      </c>
      <c r="J605" s="239"/>
      <c r="K605" s="240">
        <f>ROUND(E605*J605,2)</f>
        <v>0</v>
      </c>
      <c r="L605" s="240">
        <v>21</v>
      </c>
      <c r="M605" s="240">
        <f>G605*(1+L605/100)</f>
        <v>0</v>
      </c>
      <c r="N605" s="238">
        <v>0</v>
      </c>
      <c r="O605" s="238">
        <f>ROUND(E605*N605,2)</f>
        <v>0</v>
      </c>
      <c r="P605" s="238">
        <v>2.6900000000000001E-3</v>
      </c>
      <c r="Q605" s="238">
        <f>ROUND(E605*P605,2)</f>
        <v>0.89</v>
      </c>
      <c r="R605" s="240" t="s">
        <v>602</v>
      </c>
      <c r="S605" s="240" t="s">
        <v>148</v>
      </c>
      <c r="T605" s="241" t="s">
        <v>149</v>
      </c>
      <c r="U605" s="222">
        <v>6.9000000000000006E-2</v>
      </c>
      <c r="V605" s="222">
        <f>ROUND(E605*U605,2)</f>
        <v>22.77</v>
      </c>
      <c r="W605" s="222"/>
      <c r="X605" s="222" t="s">
        <v>150</v>
      </c>
      <c r="Y605" s="222" t="s">
        <v>151</v>
      </c>
      <c r="Z605" s="212"/>
      <c r="AA605" s="212"/>
      <c r="AB605" s="212"/>
      <c r="AC605" s="212"/>
      <c r="AD605" s="212"/>
      <c r="AE605" s="212"/>
      <c r="AF605" s="212"/>
      <c r="AG605" s="212" t="s">
        <v>152</v>
      </c>
      <c r="AH605" s="212"/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2" x14ac:dyDescent="0.2">
      <c r="A606" s="219"/>
      <c r="B606" s="220"/>
      <c r="C606" s="251" t="s">
        <v>640</v>
      </c>
      <c r="D606" s="223"/>
      <c r="E606" s="224">
        <v>330</v>
      </c>
      <c r="F606" s="222"/>
      <c r="G606" s="222"/>
      <c r="H606" s="222"/>
      <c r="I606" s="222"/>
      <c r="J606" s="222"/>
      <c r="K606" s="222"/>
      <c r="L606" s="222"/>
      <c r="M606" s="222"/>
      <c r="N606" s="221"/>
      <c r="O606" s="221"/>
      <c r="P606" s="221"/>
      <c r="Q606" s="221"/>
      <c r="R606" s="222"/>
      <c r="S606" s="222"/>
      <c r="T606" s="222"/>
      <c r="U606" s="222"/>
      <c r="V606" s="222"/>
      <c r="W606" s="222"/>
      <c r="X606" s="222"/>
      <c r="Y606" s="222"/>
      <c r="Z606" s="212"/>
      <c r="AA606" s="212"/>
      <c r="AB606" s="212"/>
      <c r="AC606" s="212"/>
      <c r="AD606" s="212"/>
      <c r="AE606" s="212"/>
      <c r="AF606" s="212"/>
      <c r="AG606" s="212" t="s">
        <v>156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2" x14ac:dyDescent="0.2">
      <c r="A607" s="219"/>
      <c r="B607" s="220"/>
      <c r="C607" s="252"/>
      <c r="D607" s="243"/>
      <c r="E607" s="243"/>
      <c r="F607" s="243"/>
      <c r="G607" s="243"/>
      <c r="H607" s="222"/>
      <c r="I607" s="222"/>
      <c r="J607" s="222"/>
      <c r="K607" s="222"/>
      <c r="L607" s="222"/>
      <c r="M607" s="222"/>
      <c r="N607" s="221"/>
      <c r="O607" s="221"/>
      <c r="P607" s="221"/>
      <c r="Q607" s="221"/>
      <c r="R607" s="222"/>
      <c r="S607" s="222"/>
      <c r="T607" s="222"/>
      <c r="U607" s="222"/>
      <c r="V607" s="222"/>
      <c r="W607" s="222"/>
      <c r="X607" s="222"/>
      <c r="Y607" s="222"/>
      <c r="Z607" s="212"/>
      <c r="AA607" s="212"/>
      <c r="AB607" s="212"/>
      <c r="AC607" s="212"/>
      <c r="AD607" s="212"/>
      <c r="AE607" s="212"/>
      <c r="AF607" s="212"/>
      <c r="AG607" s="212" t="s">
        <v>158</v>
      </c>
      <c r="AH607" s="212"/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ht="22.5" outlineLevel="1" x14ac:dyDescent="0.2">
      <c r="A608" s="235">
        <v>127</v>
      </c>
      <c r="B608" s="236" t="s">
        <v>641</v>
      </c>
      <c r="C608" s="249" t="s">
        <v>642</v>
      </c>
      <c r="D608" s="237" t="s">
        <v>219</v>
      </c>
      <c r="E608" s="238">
        <v>42.8</v>
      </c>
      <c r="F608" s="239"/>
      <c r="G608" s="240">
        <f>ROUND(E608*F608,2)</f>
        <v>0</v>
      </c>
      <c r="H608" s="239"/>
      <c r="I608" s="240">
        <f>ROUND(E608*H608,2)</f>
        <v>0</v>
      </c>
      <c r="J608" s="239"/>
      <c r="K608" s="240">
        <f>ROUND(E608*J608,2)</f>
        <v>0</v>
      </c>
      <c r="L608" s="240">
        <v>21</v>
      </c>
      <c r="M608" s="240">
        <f>G608*(1+L608/100)</f>
        <v>0</v>
      </c>
      <c r="N608" s="238">
        <v>0</v>
      </c>
      <c r="O608" s="238">
        <f>ROUND(E608*N608,2)</f>
        <v>0</v>
      </c>
      <c r="P608" s="238">
        <v>5.9100000000000003E-3</v>
      </c>
      <c r="Q608" s="238">
        <f>ROUND(E608*P608,2)</f>
        <v>0.25</v>
      </c>
      <c r="R608" s="240" t="s">
        <v>602</v>
      </c>
      <c r="S608" s="240" t="s">
        <v>148</v>
      </c>
      <c r="T608" s="241" t="s">
        <v>149</v>
      </c>
      <c r="U608" s="222">
        <v>0.14949999999999999</v>
      </c>
      <c r="V608" s="222">
        <f>ROUND(E608*U608,2)</f>
        <v>6.4</v>
      </c>
      <c r="W608" s="222"/>
      <c r="X608" s="222" t="s">
        <v>150</v>
      </c>
      <c r="Y608" s="222" t="s">
        <v>151</v>
      </c>
      <c r="Z608" s="212"/>
      <c r="AA608" s="212"/>
      <c r="AB608" s="212"/>
      <c r="AC608" s="212"/>
      <c r="AD608" s="212"/>
      <c r="AE608" s="212"/>
      <c r="AF608" s="212"/>
      <c r="AG608" s="212" t="s">
        <v>152</v>
      </c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2" x14ac:dyDescent="0.2">
      <c r="A609" s="219"/>
      <c r="B609" s="220"/>
      <c r="C609" s="251" t="s">
        <v>643</v>
      </c>
      <c r="D609" s="223"/>
      <c r="E609" s="224">
        <v>42.8</v>
      </c>
      <c r="F609" s="222"/>
      <c r="G609" s="222"/>
      <c r="H609" s="222"/>
      <c r="I609" s="222"/>
      <c r="J609" s="222"/>
      <c r="K609" s="222"/>
      <c r="L609" s="222"/>
      <c r="M609" s="222"/>
      <c r="N609" s="221"/>
      <c r="O609" s="221"/>
      <c r="P609" s="221"/>
      <c r="Q609" s="221"/>
      <c r="R609" s="222"/>
      <c r="S609" s="222"/>
      <c r="T609" s="222"/>
      <c r="U609" s="222"/>
      <c r="V609" s="222"/>
      <c r="W609" s="222"/>
      <c r="X609" s="222"/>
      <c r="Y609" s="222"/>
      <c r="Z609" s="212"/>
      <c r="AA609" s="212"/>
      <c r="AB609" s="212"/>
      <c r="AC609" s="212"/>
      <c r="AD609" s="212"/>
      <c r="AE609" s="212"/>
      <c r="AF609" s="212"/>
      <c r="AG609" s="212" t="s">
        <v>156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2" x14ac:dyDescent="0.2">
      <c r="A610" s="219"/>
      <c r="B610" s="220"/>
      <c r="C610" s="252"/>
      <c r="D610" s="243"/>
      <c r="E610" s="243"/>
      <c r="F610" s="243"/>
      <c r="G610" s="243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22"/>
      <c r="Z610" s="212"/>
      <c r="AA610" s="212"/>
      <c r="AB610" s="212"/>
      <c r="AC610" s="212"/>
      <c r="AD610" s="212"/>
      <c r="AE610" s="212"/>
      <c r="AF610" s="212"/>
      <c r="AG610" s="212" t="s">
        <v>158</v>
      </c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ht="22.5" outlineLevel="1" x14ac:dyDescent="0.2">
      <c r="A611" s="235">
        <v>128</v>
      </c>
      <c r="B611" s="236" t="s">
        <v>644</v>
      </c>
      <c r="C611" s="249" t="s">
        <v>645</v>
      </c>
      <c r="D611" s="237" t="s">
        <v>228</v>
      </c>
      <c r="E611" s="238">
        <v>77.5</v>
      </c>
      <c r="F611" s="239"/>
      <c r="G611" s="240">
        <f>ROUND(E611*F611,2)</f>
        <v>0</v>
      </c>
      <c r="H611" s="239"/>
      <c r="I611" s="240">
        <f>ROUND(E611*H611,2)</f>
        <v>0</v>
      </c>
      <c r="J611" s="239"/>
      <c r="K611" s="240">
        <f>ROUND(E611*J611,2)</f>
        <v>0</v>
      </c>
      <c r="L611" s="240">
        <v>21</v>
      </c>
      <c r="M611" s="240">
        <f>G611*(1+L611/100)</f>
        <v>0</v>
      </c>
      <c r="N611" s="238">
        <v>0</v>
      </c>
      <c r="O611" s="238">
        <f>ROUND(E611*N611,2)</f>
        <v>0</v>
      </c>
      <c r="P611" s="238">
        <v>4.1599999999999996E-3</v>
      </c>
      <c r="Q611" s="238">
        <f>ROUND(E611*P611,2)</f>
        <v>0.32</v>
      </c>
      <c r="R611" s="240" t="s">
        <v>602</v>
      </c>
      <c r="S611" s="240" t="s">
        <v>148</v>
      </c>
      <c r="T611" s="241" t="s">
        <v>149</v>
      </c>
      <c r="U611" s="222">
        <v>4.5999999999999999E-2</v>
      </c>
      <c r="V611" s="222">
        <f>ROUND(E611*U611,2)</f>
        <v>3.57</v>
      </c>
      <c r="W611" s="222"/>
      <c r="X611" s="222" t="s">
        <v>150</v>
      </c>
      <c r="Y611" s="222" t="s">
        <v>151</v>
      </c>
      <c r="Z611" s="212"/>
      <c r="AA611" s="212"/>
      <c r="AB611" s="212"/>
      <c r="AC611" s="212"/>
      <c r="AD611" s="212"/>
      <c r="AE611" s="212"/>
      <c r="AF611" s="212"/>
      <c r="AG611" s="212" t="s">
        <v>152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2" x14ac:dyDescent="0.2">
      <c r="A612" s="219"/>
      <c r="B612" s="220"/>
      <c r="C612" s="251" t="s">
        <v>646</v>
      </c>
      <c r="D612" s="223"/>
      <c r="E612" s="224">
        <v>77.5</v>
      </c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22"/>
      <c r="Z612" s="212"/>
      <c r="AA612" s="212"/>
      <c r="AB612" s="212"/>
      <c r="AC612" s="212"/>
      <c r="AD612" s="212"/>
      <c r="AE612" s="212"/>
      <c r="AF612" s="212"/>
      <c r="AG612" s="212" t="s">
        <v>156</v>
      </c>
      <c r="AH612" s="212">
        <v>0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2" x14ac:dyDescent="0.2">
      <c r="A613" s="219"/>
      <c r="B613" s="220"/>
      <c r="C613" s="252"/>
      <c r="D613" s="243"/>
      <c r="E613" s="243"/>
      <c r="F613" s="243"/>
      <c r="G613" s="243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22"/>
      <c r="Z613" s="212"/>
      <c r="AA613" s="212"/>
      <c r="AB613" s="212"/>
      <c r="AC613" s="212"/>
      <c r="AD613" s="212"/>
      <c r="AE613" s="212"/>
      <c r="AF613" s="212"/>
      <c r="AG613" s="212" t="s">
        <v>158</v>
      </c>
      <c r="AH613" s="212"/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35">
        <v>129</v>
      </c>
      <c r="B614" s="236" t="s">
        <v>647</v>
      </c>
      <c r="C614" s="249" t="s">
        <v>648</v>
      </c>
      <c r="D614" s="237" t="s">
        <v>219</v>
      </c>
      <c r="E614" s="238">
        <v>6</v>
      </c>
      <c r="F614" s="239"/>
      <c r="G614" s="240">
        <f>ROUND(E614*F614,2)</f>
        <v>0</v>
      </c>
      <c r="H614" s="239"/>
      <c r="I614" s="240">
        <f>ROUND(E614*H614,2)</f>
        <v>0</v>
      </c>
      <c r="J614" s="239"/>
      <c r="K614" s="240">
        <f>ROUND(E614*J614,2)</f>
        <v>0</v>
      </c>
      <c r="L614" s="240">
        <v>21</v>
      </c>
      <c r="M614" s="240">
        <f>G614*(1+L614/100)</f>
        <v>0</v>
      </c>
      <c r="N614" s="238">
        <v>0</v>
      </c>
      <c r="O614" s="238">
        <f>ROUND(E614*N614,2)</f>
        <v>0</v>
      </c>
      <c r="P614" s="238">
        <v>3.47E-3</v>
      </c>
      <c r="Q614" s="238">
        <f>ROUND(E614*P614,2)</f>
        <v>0.02</v>
      </c>
      <c r="R614" s="240" t="s">
        <v>602</v>
      </c>
      <c r="S614" s="240" t="s">
        <v>148</v>
      </c>
      <c r="T614" s="241" t="s">
        <v>149</v>
      </c>
      <c r="U614" s="222">
        <v>6.9000000000000006E-2</v>
      </c>
      <c r="V614" s="222">
        <f>ROUND(E614*U614,2)</f>
        <v>0.41</v>
      </c>
      <c r="W614" s="222"/>
      <c r="X614" s="222" t="s">
        <v>150</v>
      </c>
      <c r="Y614" s="222" t="s">
        <v>151</v>
      </c>
      <c r="Z614" s="212"/>
      <c r="AA614" s="212"/>
      <c r="AB614" s="212"/>
      <c r="AC614" s="212"/>
      <c r="AD614" s="212"/>
      <c r="AE614" s="212"/>
      <c r="AF614" s="212"/>
      <c r="AG614" s="212" t="s">
        <v>152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2" x14ac:dyDescent="0.2">
      <c r="A615" s="219"/>
      <c r="B615" s="220"/>
      <c r="C615" s="251" t="s">
        <v>649</v>
      </c>
      <c r="D615" s="223"/>
      <c r="E615" s="224">
        <v>6</v>
      </c>
      <c r="F615" s="222"/>
      <c r="G615" s="222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22"/>
      <c r="Z615" s="212"/>
      <c r="AA615" s="212"/>
      <c r="AB615" s="212"/>
      <c r="AC615" s="212"/>
      <c r="AD615" s="212"/>
      <c r="AE615" s="212"/>
      <c r="AF615" s="212"/>
      <c r="AG615" s="212" t="s">
        <v>156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2" x14ac:dyDescent="0.2">
      <c r="A616" s="219"/>
      <c r="B616" s="220"/>
      <c r="C616" s="252"/>
      <c r="D616" s="243"/>
      <c r="E616" s="243"/>
      <c r="F616" s="243"/>
      <c r="G616" s="243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22"/>
      <c r="Z616" s="212"/>
      <c r="AA616" s="212"/>
      <c r="AB616" s="212"/>
      <c r="AC616" s="212"/>
      <c r="AD616" s="212"/>
      <c r="AE616" s="212"/>
      <c r="AF616" s="212"/>
      <c r="AG616" s="212" t="s">
        <v>158</v>
      </c>
      <c r="AH616" s="212"/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35">
        <v>130</v>
      </c>
      <c r="B617" s="236" t="s">
        <v>650</v>
      </c>
      <c r="C617" s="249" t="s">
        <v>651</v>
      </c>
      <c r="D617" s="237" t="s">
        <v>219</v>
      </c>
      <c r="E617" s="238">
        <v>200</v>
      </c>
      <c r="F617" s="239"/>
      <c r="G617" s="240">
        <f>ROUND(E617*F617,2)</f>
        <v>0</v>
      </c>
      <c r="H617" s="239"/>
      <c r="I617" s="240">
        <f>ROUND(E617*H617,2)</f>
        <v>0</v>
      </c>
      <c r="J617" s="239"/>
      <c r="K617" s="240">
        <f>ROUND(E617*J617,2)</f>
        <v>0</v>
      </c>
      <c r="L617" s="240">
        <v>21</v>
      </c>
      <c r="M617" s="240">
        <f>G617*(1+L617/100)</f>
        <v>0</v>
      </c>
      <c r="N617" s="238">
        <v>0</v>
      </c>
      <c r="O617" s="238">
        <f>ROUND(E617*N617,2)</f>
        <v>0</v>
      </c>
      <c r="P617" s="238">
        <v>8.2000000000000007E-3</v>
      </c>
      <c r="Q617" s="238">
        <f>ROUND(E617*P617,2)</f>
        <v>1.64</v>
      </c>
      <c r="R617" s="240" t="s">
        <v>602</v>
      </c>
      <c r="S617" s="240" t="s">
        <v>148</v>
      </c>
      <c r="T617" s="241" t="s">
        <v>149</v>
      </c>
      <c r="U617" s="222">
        <v>0.161</v>
      </c>
      <c r="V617" s="222">
        <f>ROUND(E617*U617,2)</f>
        <v>32.200000000000003</v>
      </c>
      <c r="W617" s="222"/>
      <c r="X617" s="222" t="s">
        <v>150</v>
      </c>
      <c r="Y617" s="222" t="s">
        <v>151</v>
      </c>
      <c r="Z617" s="212"/>
      <c r="AA617" s="212"/>
      <c r="AB617" s="212"/>
      <c r="AC617" s="212"/>
      <c r="AD617" s="212"/>
      <c r="AE617" s="212"/>
      <c r="AF617" s="212"/>
      <c r="AG617" s="212" t="s">
        <v>152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2" x14ac:dyDescent="0.2">
      <c r="A618" s="219"/>
      <c r="B618" s="220"/>
      <c r="C618" s="251" t="s">
        <v>652</v>
      </c>
      <c r="D618" s="223"/>
      <c r="E618" s="224">
        <v>200</v>
      </c>
      <c r="F618" s="222"/>
      <c r="G618" s="222"/>
      <c r="H618" s="222"/>
      <c r="I618" s="222"/>
      <c r="J618" s="222"/>
      <c r="K618" s="222"/>
      <c r="L618" s="222"/>
      <c r="M618" s="222"/>
      <c r="N618" s="221"/>
      <c r="O618" s="221"/>
      <c r="P618" s="221"/>
      <c r="Q618" s="221"/>
      <c r="R618" s="222"/>
      <c r="S618" s="222"/>
      <c r="T618" s="222"/>
      <c r="U618" s="222"/>
      <c r="V618" s="222"/>
      <c r="W618" s="222"/>
      <c r="X618" s="222"/>
      <c r="Y618" s="222"/>
      <c r="Z618" s="212"/>
      <c r="AA618" s="212"/>
      <c r="AB618" s="212"/>
      <c r="AC618" s="212"/>
      <c r="AD618" s="212"/>
      <c r="AE618" s="212"/>
      <c r="AF618" s="212"/>
      <c r="AG618" s="212" t="s">
        <v>156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2" x14ac:dyDescent="0.2">
      <c r="A619" s="219"/>
      <c r="B619" s="220"/>
      <c r="C619" s="252"/>
      <c r="D619" s="243"/>
      <c r="E619" s="243"/>
      <c r="F619" s="243"/>
      <c r="G619" s="243"/>
      <c r="H619" s="222"/>
      <c r="I619" s="222"/>
      <c r="J619" s="222"/>
      <c r="K619" s="222"/>
      <c r="L619" s="222"/>
      <c r="M619" s="222"/>
      <c r="N619" s="221"/>
      <c r="O619" s="221"/>
      <c r="P619" s="221"/>
      <c r="Q619" s="221"/>
      <c r="R619" s="222"/>
      <c r="S619" s="222"/>
      <c r="T619" s="222"/>
      <c r="U619" s="222"/>
      <c r="V619" s="222"/>
      <c r="W619" s="222"/>
      <c r="X619" s="222"/>
      <c r="Y619" s="222"/>
      <c r="Z619" s="212"/>
      <c r="AA619" s="212"/>
      <c r="AB619" s="212"/>
      <c r="AC619" s="212"/>
      <c r="AD619" s="212"/>
      <c r="AE619" s="212"/>
      <c r="AF619" s="212"/>
      <c r="AG619" s="212" t="s">
        <v>158</v>
      </c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">
      <c r="A620" s="235">
        <v>131</v>
      </c>
      <c r="B620" s="236" t="s">
        <v>653</v>
      </c>
      <c r="C620" s="249" t="s">
        <v>654</v>
      </c>
      <c r="D620" s="237" t="s">
        <v>219</v>
      </c>
      <c r="E620" s="238">
        <v>65</v>
      </c>
      <c r="F620" s="239"/>
      <c r="G620" s="240">
        <f>ROUND(E620*F620,2)</f>
        <v>0</v>
      </c>
      <c r="H620" s="239"/>
      <c r="I620" s="240">
        <f>ROUND(E620*H620,2)</f>
        <v>0</v>
      </c>
      <c r="J620" s="239"/>
      <c r="K620" s="240">
        <f>ROUND(E620*J620,2)</f>
        <v>0</v>
      </c>
      <c r="L620" s="240">
        <v>21</v>
      </c>
      <c r="M620" s="240">
        <f>G620*(1+L620/100)</f>
        <v>0</v>
      </c>
      <c r="N620" s="238">
        <v>0</v>
      </c>
      <c r="O620" s="238">
        <f>ROUND(E620*N620,2)</f>
        <v>0</v>
      </c>
      <c r="P620" s="238">
        <v>1.047E-2</v>
      </c>
      <c r="Q620" s="238">
        <f>ROUND(E620*P620,2)</f>
        <v>0.68</v>
      </c>
      <c r="R620" s="240" t="s">
        <v>602</v>
      </c>
      <c r="S620" s="240" t="s">
        <v>148</v>
      </c>
      <c r="T620" s="241" t="s">
        <v>149</v>
      </c>
      <c r="U620" s="222">
        <v>0.17824999999999999</v>
      </c>
      <c r="V620" s="222">
        <f>ROUND(E620*U620,2)</f>
        <v>11.59</v>
      </c>
      <c r="W620" s="222"/>
      <c r="X620" s="222" t="s">
        <v>150</v>
      </c>
      <c r="Y620" s="222" t="s">
        <v>151</v>
      </c>
      <c r="Z620" s="212"/>
      <c r="AA620" s="212"/>
      <c r="AB620" s="212"/>
      <c r="AC620" s="212"/>
      <c r="AD620" s="212"/>
      <c r="AE620" s="212"/>
      <c r="AF620" s="212"/>
      <c r="AG620" s="212" t="s">
        <v>152</v>
      </c>
      <c r="AH620" s="212"/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2" x14ac:dyDescent="0.2">
      <c r="A621" s="219"/>
      <c r="B621" s="220"/>
      <c r="C621" s="251" t="s">
        <v>655</v>
      </c>
      <c r="D621" s="223"/>
      <c r="E621" s="224">
        <v>65</v>
      </c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22"/>
      <c r="Z621" s="212"/>
      <c r="AA621" s="212"/>
      <c r="AB621" s="212"/>
      <c r="AC621" s="212"/>
      <c r="AD621" s="212"/>
      <c r="AE621" s="212"/>
      <c r="AF621" s="212"/>
      <c r="AG621" s="212" t="s">
        <v>156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2" x14ac:dyDescent="0.2">
      <c r="A622" s="219"/>
      <c r="B622" s="220"/>
      <c r="C622" s="252"/>
      <c r="D622" s="243"/>
      <c r="E622" s="243"/>
      <c r="F622" s="243"/>
      <c r="G622" s="243"/>
      <c r="H622" s="222"/>
      <c r="I622" s="222"/>
      <c r="J622" s="222"/>
      <c r="K622" s="222"/>
      <c r="L622" s="222"/>
      <c r="M622" s="222"/>
      <c r="N622" s="221"/>
      <c r="O622" s="221"/>
      <c r="P622" s="221"/>
      <c r="Q622" s="221"/>
      <c r="R622" s="222"/>
      <c r="S622" s="222"/>
      <c r="T622" s="222"/>
      <c r="U622" s="222"/>
      <c r="V622" s="222"/>
      <c r="W622" s="222"/>
      <c r="X622" s="222"/>
      <c r="Y622" s="222"/>
      <c r="Z622" s="212"/>
      <c r="AA622" s="212"/>
      <c r="AB622" s="212"/>
      <c r="AC622" s="212"/>
      <c r="AD622" s="212"/>
      <c r="AE622" s="212"/>
      <c r="AF622" s="212"/>
      <c r="AG622" s="212" t="s">
        <v>158</v>
      </c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35">
        <v>132</v>
      </c>
      <c r="B623" s="236" t="s">
        <v>656</v>
      </c>
      <c r="C623" s="249" t="s">
        <v>657</v>
      </c>
      <c r="D623" s="237" t="s">
        <v>228</v>
      </c>
      <c r="E623" s="238">
        <v>9</v>
      </c>
      <c r="F623" s="239"/>
      <c r="G623" s="240">
        <f>ROUND(E623*F623,2)</f>
        <v>0</v>
      </c>
      <c r="H623" s="239"/>
      <c r="I623" s="240">
        <f>ROUND(E623*H623,2)</f>
        <v>0</v>
      </c>
      <c r="J623" s="239"/>
      <c r="K623" s="240">
        <f>ROUND(E623*J623,2)</f>
        <v>0</v>
      </c>
      <c r="L623" s="240">
        <v>21</v>
      </c>
      <c r="M623" s="240">
        <f>G623*(1+L623/100)</f>
        <v>0</v>
      </c>
      <c r="N623" s="238">
        <v>0</v>
      </c>
      <c r="O623" s="238">
        <f>ROUND(E623*N623,2)</f>
        <v>0</v>
      </c>
      <c r="P623" s="238">
        <v>5.1599999999999997E-3</v>
      </c>
      <c r="Q623" s="238">
        <f>ROUND(E623*P623,2)</f>
        <v>0.05</v>
      </c>
      <c r="R623" s="240" t="s">
        <v>602</v>
      </c>
      <c r="S623" s="240" t="s">
        <v>148</v>
      </c>
      <c r="T623" s="241" t="s">
        <v>149</v>
      </c>
      <c r="U623" s="222">
        <v>0.10349999999999999</v>
      </c>
      <c r="V623" s="222">
        <f>ROUND(E623*U623,2)</f>
        <v>0.93</v>
      </c>
      <c r="W623" s="222"/>
      <c r="X623" s="222" t="s">
        <v>150</v>
      </c>
      <c r="Y623" s="222" t="s">
        <v>151</v>
      </c>
      <c r="Z623" s="212"/>
      <c r="AA623" s="212"/>
      <c r="AB623" s="212"/>
      <c r="AC623" s="212"/>
      <c r="AD623" s="212"/>
      <c r="AE623" s="212"/>
      <c r="AF623" s="212"/>
      <c r="AG623" s="212" t="s">
        <v>152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2" x14ac:dyDescent="0.2">
      <c r="A624" s="219"/>
      <c r="B624" s="220"/>
      <c r="C624" s="251" t="s">
        <v>658</v>
      </c>
      <c r="D624" s="223"/>
      <c r="E624" s="224">
        <v>9</v>
      </c>
      <c r="F624" s="222"/>
      <c r="G624" s="222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22"/>
      <c r="Z624" s="212"/>
      <c r="AA624" s="212"/>
      <c r="AB624" s="212"/>
      <c r="AC624" s="212"/>
      <c r="AD624" s="212"/>
      <c r="AE624" s="212"/>
      <c r="AF624" s="212"/>
      <c r="AG624" s="212" t="s">
        <v>156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2" x14ac:dyDescent="0.2">
      <c r="A625" s="219"/>
      <c r="B625" s="220"/>
      <c r="C625" s="252"/>
      <c r="D625" s="243"/>
      <c r="E625" s="243"/>
      <c r="F625" s="243"/>
      <c r="G625" s="243"/>
      <c r="H625" s="222"/>
      <c r="I625" s="222"/>
      <c r="J625" s="222"/>
      <c r="K625" s="222"/>
      <c r="L625" s="222"/>
      <c r="M625" s="222"/>
      <c r="N625" s="221"/>
      <c r="O625" s="221"/>
      <c r="P625" s="221"/>
      <c r="Q625" s="221"/>
      <c r="R625" s="222"/>
      <c r="S625" s="222"/>
      <c r="T625" s="222"/>
      <c r="U625" s="222"/>
      <c r="V625" s="222"/>
      <c r="W625" s="222"/>
      <c r="X625" s="222"/>
      <c r="Y625" s="222"/>
      <c r="Z625" s="212"/>
      <c r="AA625" s="212"/>
      <c r="AB625" s="212"/>
      <c r="AC625" s="212"/>
      <c r="AD625" s="212"/>
      <c r="AE625" s="212"/>
      <c r="AF625" s="212"/>
      <c r="AG625" s="212" t="s">
        <v>158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35">
        <v>133</v>
      </c>
      <c r="B626" s="236" t="s">
        <v>659</v>
      </c>
      <c r="C626" s="249" t="s">
        <v>660</v>
      </c>
      <c r="D626" s="237" t="s">
        <v>219</v>
      </c>
      <c r="E626" s="238">
        <v>20</v>
      </c>
      <c r="F626" s="239"/>
      <c r="G626" s="240">
        <f>ROUND(E626*F626,2)</f>
        <v>0</v>
      </c>
      <c r="H626" s="239"/>
      <c r="I626" s="240">
        <f>ROUND(E626*H626,2)</f>
        <v>0</v>
      </c>
      <c r="J626" s="239"/>
      <c r="K626" s="240">
        <f>ROUND(E626*J626,2)</f>
        <v>0</v>
      </c>
      <c r="L626" s="240">
        <v>21</v>
      </c>
      <c r="M626" s="240">
        <f>G626*(1+L626/100)</f>
        <v>0</v>
      </c>
      <c r="N626" s="238">
        <v>0</v>
      </c>
      <c r="O626" s="238">
        <f>ROUND(E626*N626,2)</f>
        <v>0</v>
      </c>
      <c r="P626" s="238">
        <v>1.92E-3</v>
      </c>
      <c r="Q626" s="238">
        <f>ROUND(E626*P626,2)</f>
        <v>0.04</v>
      </c>
      <c r="R626" s="240" t="s">
        <v>602</v>
      </c>
      <c r="S626" s="240" t="s">
        <v>148</v>
      </c>
      <c r="T626" s="241" t="s">
        <v>149</v>
      </c>
      <c r="U626" s="222">
        <v>5.7500000000000002E-2</v>
      </c>
      <c r="V626" s="222">
        <f>ROUND(E626*U626,2)</f>
        <v>1.1499999999999999</v>
      </c>
      <c r="W626" s="222"/>
      <c r="X626" s="222" t="s">
        <v>150</v>
      </c>
      <c r="Y626" s="222" t="s">
        <v>151</v>
      </c>
      <c r="Z626" s="212"/>
      <c r="AA626" s="212"/>
      <c r="AB626" s="212"/>
      <c r="AC626" s="212"/>
      <c r="AD626" s="212"/>
      <c r="AE626" s="212"/>
      <c r="AF626" s="212"/>
      <c r="AG626" s="212" t="s">
        <v>152</v>
      </c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2" x14ac:dyDescent="0.2">
      <c r="A627" s="219"/>
      <c r="B627" s="220"/>
      <c r="C627" s="251" t="s">
        <v>661</v>
      </c>
      <c r="D627" s="223"/>
      <c r="E627" s="224">
        <v>20</v>
      </c>
      <c r="F627" s="222"/>
      <c r="G627" s="222"/>
      <c r="H627" s="222"/>
      <c r="I627" s="222"/>
      <c r="J627" s="222"/>
      <c r="K627" s="222"/>
      <c r="L627" s="222"/>
      <c r="M627" s="222"/>
      <c r="N627" s="221"/>
      <c r="O627" s="221"/>
      <c r="P627" s="221"/>
      <c r="Q627" s="221"/>
      <c r="R627" s="222"/>
      <c r="S627" s="222"/>
      <c r="T627" s="222"/>
      <c r="U627" s="222"/>
      <c r="V627" s="222"/>
      <c r="W627" s="222"/>
      <c r="X627" s="222"/>
      <c r="Y627" s="222"/>
      <c r="Z627" s="212"/>
      <c r="AA627" s="212"/>
      <c r="AB627" s="212"/>
      <c r="AC627" s="212"/>
      <c r="AD627" s="212"/>
      <c r="AE627" s="212"/>
      <c r="AF627" s="212"/>
      <c r="AG627" s="212" t="s">
        <v>156</v>
      </c>
      <c r="AH627" s="212">
        <v>0</v>
      </c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2" x14ac:dyDescent="0.2">
      <c r="A628" s="219"/>
      <c r="B628" s="220"/>
      <c r="C628" s="252"/>
      <c r="D628" s="243"/>
      <c r="E628" s="243"/>
      <c r="F628" s="243"/>
      <c r="G628" s="243"/>
      <c r="H628" s="222"/>
      <c r="I628" s="222"/>
      <c r="J628" s="222"/>
      <c r="K628" s="222"/>
      <c r="L628" s="222"/>
      <c r="M628" s="222"/>
      <c r="N628" s="221"/>
      <c r="O628" s="221"/>
      <c r="P628" s="221"/>
      <c r="Q628" s="221"/>
      <c r="R628" s="222"/>
      <c r="S628" s="222"/>
      <c r="T628" s="222"/>
      <c r="U628" s="222"/>
      <c r="V628" s="222"/>
      <c r="W628" s="222"/>
      <c r="X628" s="222"/>
      <c r="Y628" s="222"/>
      <c r="Z628" s="212"/>
      <c r="AA628" s="212"/>
      <c r="AB628" s="212"/>
      <c r="AC628" s="212"/>
      <c r="AD628" s="212"/>
      <c r="AE628" s="212"/>
      <c r="AF628" s="212"/>
      <c r="AG628" s="212" t="s">
        <v>158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35">
        <v>134</v>
      </c>
      <c r="B629" s="236" t="s">
        <v>662</v>
      </c>
      <c r="C629" s="249" t="s">
        <v>663</v>
      </c>
      <c r="D629" s="237" t="s">
        <v>219</v>
      </c>
      <c r="E629" s="238">
        <v>105</v>
      </c>
      <c r="F629" s="239"/>
      <c r="G629" s="240">
        <f>ROUND(E629*F629,2)</f>
        <v>0</v>
      </c>
      <c r="H629" s="239"/>
      <c r="I629" s="240">
        <f>ROUND(E629*H629,2)</f>
        <v>0</v>
      </c>
      <c r="J629" s="239"/>
      <c r="K629" s="240">
        <f>ROUND(E629*J629,2)</f>
        <v>0</v>
      </c>
      <c r="L629" s="240">
        <v>21</v>
      </c>
      <c r="M629" s="240">
        <f>G629*(1+L629/100)</f>
        <v>0</v>
      </c>
      <c r="N629" s="238">
        <v>0</v>
      </c>
      <c r="O629" s="238">
        <f>ROUND(E629*N629,2)</f>
        <v>0</v>
      </c>
      <c r="P629" s="238">
        <v>1.3500000000000001E-3</v>
      </c>
      <c r="Q629" s="238">
        <f>ROUND(E629*P629,2)</f>
        <v>0.14000000000000001</v>
      </c>
      <c r="R629" s="240" t="s">
        <v>602</v>
      </c>
      <c r="S629" s="240" t="s">
        <v>148</v>
      </c>
      <c r="T629" s="241" t="s">
        <v>149</v>
      </c>
      <c r="U629" s="222">
        <v>9.1999999999999998E-2</v>
      </c>
      <c r="V629" s="222">
        <f>ROUND(E629*U629,2)</f>
        <v>9.66</v>
      </c>
      <c r="W629" s="222"/>
      <c r="X629" s="222" t="s">
        <v>150</v>
      </c>
      <c r="Y629" s="222" t="s">
        <v>151</v>
      </c>
      <c r="Z629" s="212"/>
      <c r="AA629" s="212"/>
      <c r="AB629" s="212"/>
      <c r="AC629" s="212"/>
      <c r="AD629" s="212"/>
      <c r="AE629" s="212"/>
      <c r="AF629" s="212"/>
      <c r="AG629" s="212" t="s">
        <v>152</v>
      </c>
      <c r="AH629" s="212"/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2" x14ac:dyDescent="0.2">
      <c r="A630" s="219"/>
      <c r="B630" s="220"/>
      <c r="C630" s="251" t="s">
        <v>664</v>
      </c>
      <c r="D630" s="223"/>
      <c r="E630" s="224">
        <v>105</v>
      </c>
      <c r="F630" s="222"/>
      <c r="G630" s="222"/>
      <c r="H630" s="222"/>
      <c r="I630" s="222"/>
      <c r="J630" s="222"/>
      <c r="K630" s="222"/>
      <c r="L630" s="222"/>
      <c r="M630" s="222"/>
      <c r="N630" s="221"/>
      <c r="O630" s="221"/>
      <c r="P630" s="221"/>
      <c r="Q630" s="221"/>
      <c r="R630" s="222"/>
      <c r="S630" s="222"/>
      <c r="T630" s="222"/>
      <c r="U630" s="222"/>
      <c r="V630" s="222"/>
      <c r="W630" s="222"/>
      <c r="X630" s="222"/>
      <c r="Y630" s="222"/>
      <c r="Z630" s="212"/>
      <c r="AA630" s="212"/>
      <c r="AB630" s="212"/>
      <c r="AC630" s="212"/>
      <c r="AD630" s="212"/>
      <c r="AE630" s="212"/>
      <c r="AF630" s="212"/>
      <c r="AG630" s="212" t="s">
        <v>156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2" x14ac:dyDescent="0.2">
      <c r="A631" s="219"/>
      <c r="B631" s="220"/>
      <c r="C631" s="252"/>
      <c r="D631" s="243"/>
      <c r="E631" s="243"/>
      <c r="F631" s="243"/>
      <c r="G631" s="243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22"/>
      <c r="Z631" s="212"/>
      <c r="AA631" s="212"/>
      <c r="AB631" s="212"/>
      <c r="AC631" s="212"/>
      <c r="AD631" s="212"/>
      <c r="AE631" s="212"/>
      <c r="AF631" s="212"/>
      <c r="AG631" s="212" t="s">
        <v>158</v>
      </c>
      <c r="AH631" s="212"/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35">
        <v>135</v>
      </c>
      <c r="B632" s="236" t="s">
        <v>665</v>
      </c>
      <c r="C632" s="249" t="s">
        <v>666</v>
      </c>
      <c r="D632" s="237" t="s">
        <v>219</v>
      </c>
      <c r="E632" s="238">
        <v>155</v>
      </c>
      <c r="F632" s="239"/>
      <c r="G632" s="240">
        <f>ROUND(E632*F632,2)</f>
        <v>0</v>
      </c>
      <c r="H632" s="239"/>
      <c r="I632" s="240">
        <f>ROUND(E632*H632,2)</f>
        <v>0</v>
      </c>
      <c r="J632" s="239"/>
      <c r="K632" s="240">
        <f>ROUND(E632*J632,2)</f>
        <v>0</v>
      </c>
      <c r="L632" s="240">
        <v>21</v>
      </c>
      <c r="M632" s="240">
        <f>G632*(1+L632/100)</f>
        <v>0</v>
      </c>
      <c r="N632" s="238">
        <v>0</v>
      </c>
      <c r="O632" s="238">
        <f>ROUND(E632*N632,2)</f>
        <v>0</v>
      </c>
      <c r="P632" s="238">
        <v>3.3700000000000002E-3</v>
      </c>
      <c r="Q632" s="238">
        <f>ROUND(E632*P632,2)</f>
        <v>0.52</v>
      </c>
      <c r="R632" s="240" t="s">
        <v>602</v>
      </c>
      <c r="S632" s="240" t="s">
        <v>148</v>
      </c>
      <c r="T632" s="241" t="s">
        <v>149</v>
      </c>
      <c r="U632" s="222">
        <v>0.115</v>
      </c>
      <c r="V632" s="222">
        <f>ROUND(E632*U632,2)</f>
        <v>17.829999999999998</v>
      </c>
      <c r="W632" s="222"/>
      <c r="X632" s="222" t="s">
        <v>150</v>
      </c>
      <c r="Y632" s="222" t="s">
        <v>151</v>
      </c>
      <c r="Z632" s="212"/>
      <c r="AA632" s="212"/>
      <c r="AB632" s="212"/>
      <c r="AC632" s="212"/>
      <c r="AD632" s="212"/>
      <c r="AE632" s="212"/>
      <c r="AF632" s="212"/>
      <c r="AG632" s="212" t="s">
        <v>152</v>
      </c>
      <c r="AH632" s="212"/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2" x14ac:dyDescent="0.2">
      <c r="A633" s="219"/>
      <c r="B633" s="220"/>
      <c r="C633" s="251" t="s">
        <v>667</v>
      </c>
      <c r="D633" s="223"/>
      <c r="E633" s="224">
        <v>155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22"/>
      <c r="Z633" s="212"/>
      <c r="AA633" s="212"/>
      <c r="AB633" s="212"/>
      <c r="AC633" s="212"/>
      <c r="AD633" s="212"/>
      <c r="AE633" s="212"/>
      <c r="AF633" s="212"/>
      <c r="AG633" s="212" t="s">
        <v>156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2" x14ac:dyDescent="0.2">
      <c r="A634" s="219"/>
      <c r="B634" s="220"/>
      <c r="C634" s="252"/>
      <c r="D634" s="243"/>
      <c r="E634" s="243"/>
      <c r="F634" s="243"/>
      <c r="G634" s="243"/>
      <c r="H634" s="222"/>
      <c r="I634" s="222"/>
      <c r="J634" s="222"/>
      <c r="K634" s="222"/>
      <c r="L634" s="222"/>
      <c r="M634" s="222"/>
      <c r="N634" s="221"/>
      <c r="O634" s="221"/>
      <c r="P634" s="221"/>
      <c r="Q634" s="221"/>
      <c r="R634" s="222"/>
      <c r="S634" s="222"/>
      <c r="T634" s="222"/>
      <c r="U634" s="222"/>
      <c r="V634" s="222"/>
      <c r="W634" s="222"/>
      <c r="X634" s="222"/>
      <c r="Y634" s="222"/>
      <c r="Z634" s="212"/>
      <c r="AA634" s="212"/>
      <c r="AB634" s="212"/>
      <c r="AC634" s="212"/>
      <c r="AD634" s="212"/>
      <c r="AE634" s="212"/>
      <c r="AF634" s="212"/>
      <c r="AG634" s="212" t="s">
        <v>158</v>
      </c>
      <c r="AH634" s="212"/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">
      <c r="A635" s="235">
        <v>136</v>
      </c>
      <c r="B635" s="236" t="s">
        <v>668</v>
      </c>
      <c r="C635" s="249" t="s">
        <v>669</v>
      </c>
      <c r="D635" s="237" t="s">
        <v>219</v>
      </c>
      <c r="E635" s="238">
        <v>4</v>
      </c>
      <c r="F635" s="239"/>
      <c r="G635" s="240">
        <f>ROUND(E635*F635,2)</f>
        <v>0</v>
      </c>
      <c r="H635" s="239"/>
      <c r="I635" s="240">
        <f>ROUND(E635*H635,2)</f>
        <v>0</v>
      </c>
      <c r="J635" s="239"/>
      <c r="K635" s="240">
        <f>ROUND(E635*J635,2)</f>
        <v>0</v>
      </c>
      <c r="L635" s="240">
        <v>21</v>
      </c>
      <c r="M635" s="240">
        <f>G635*(1+L635/100)</f>
        <v>0</v>
      </c>
      <c r="N635" s="238">
        <v>0</v>
      </c>
      <c r="O635" s="238">
        <f>ROUND(E635*N635,2)</f>
        <v>0</v>
      </c>
      <c r="P635" s="238">
        <v>2.2599999999999999E-3</v>
      </c>
      <c r="Q635" s="238">
        <f>ROUND(E635*P635,2)</f>
        <v>0.01</v>
      </c>
      <c r="R635" s="240" t="s">
        <v>602</v>
      </c>
      <c r="S635" s="240" t="s">
        <v>148</v>
      </c>
      <c r="T635" s="241" t="s">
        <v>149</v>
      </c>
      <c r="U635" s="222">
        <v>5.7500000000000002E-2</v>
      </c>
      <c r="V635" s="222">
        <f>ROUND(E635*U635,2)</f>
        <v>0.23</v>
      </c>
      <c r="W635" s="222"/>
      <c r="X635" s="222" t="s">
        <v>150</v>
      </c>
      <c r="Y635" s="222" t="s">
        <v>151</v>
      </c>
      <c r="Z635" s="212"/>
      <c r="AA635" s="212"/>
      <c r="AB635" s="212"/>
      <c r="AC635" s="212"/>
      <c r="AD635" s="212"/>
      <c r="AE635" s="212"/>
      <c r="AF635" s="212"/>
      <c r="AG635" s="212" t="s">
        <v>152</v>
      </c>
      <c r="AH635" s="212"/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2" x14ac:dyDescent="0.2">
      <c r="A636" s="219"/>
      <c r="B636" s="220"/>
      <c r="C636" s="251" t="s">
        <v>670</v>
      </c>
      <c r="D636" s="223"/>
      <c r="E636" s="224">
        <v>4</v>
      </c>
      <c r="F636" s="222"/>
      <c r="G636" s="22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22"/>
      <c r="Z636" s="212"/>
      <c r="AA636" s="212"/>
      <c r="AB636" s="212"/>
      <c r="AC636" s="212"/>
      <c r="AD636" s="212"/>
      <c r="AE636" s="212"/>
      <c r="AF636" s="212"/>
      <c r="AG636" s="212" t="s">
        <v>156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2" x14ac:dyDescent="0.2">
      <c r="A637" s="219"/>
      <c r="B637" s="220"/>
      <c r="C637" s="252"/>
      <c r="D637" s="243"/>
      <c r="E637" s="243"/>
      <c r="F637" s="243"/>
      <c r="G637" s="243"/>
      <c r="H637" s="222"/>
      <c r="I637" s="222"/>
      <c r="J637" s="222"/>
      <c r="K637" s="222"/>
      <c r="L637" s="222"/>
      <c r="M637" s="222"/>
      <c r="N637" s="221"/>
      <c r="O637" s="221"/>
      <c r="P637" s="221"/>
      <c r="Q637" s="221"/>
      <c r="R637" s="222"/>
      <c r="S637" s="222"/>
      <c r="T637" s="222"/>
      <c r="U637" s="222"/>
      <c r="V637" s="222"/>
      <c r="W637" s="222"/>
      <c r="X637" s="222"/>
      <c r="Y637" s="222"/>
      <c r="Z637" s="212"/>
      <c r="AA637" s="212"/>
      <c r="AB637" s="212"/>
      <c r="AC637" s="212"/>
      <c r="AD637" s="212"/>
      <c r="AE637" s="212"/>
      <c r="AF637" s="212"/>
      <c r="AG637" s="212" t="s">
        <v>158</v>
      </c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ht="22.5" outlineLevel="1" x14ac:dyDescent="0.2">
      <c r="A638" s="235">
        <v>137</v>
      </c>
      <c r="B638" s="236" t="s">
        <v>671</v>
      </c>
      <c r="C638" s="249" t="s">
        <v>672</v>
      </c>
      <c r="D638" s="237" t="s">
        <v>228</v>
      </c>
      <c r="E638" s="238">
        <v>4</v>
      </c>
      <c r="F638" s="239"/>
      <c r="G638" s="240">
        <f>ROUND(E638*F638,2)</f>
        <v>0</v>
      </c>
      <c r="H638" s="239"/>
      <c r="I638" s="240">
        <f>ROUND(E638*H638,2)</f>
        <v>0</v>
      </c>
      <c r="J638" s="239"/>
      <c r="K638" s="240">
        <f>ROUND(E638*J638,2)</f>
        <v>0</v>
      </c>
      <c r="L638" s="240">
        <v>21</v>
      </c>
      <c r="M638" s="240">
        <f>G638*(1+L638/100)</f>
        <v>0</v>
      </c>
      <c r="N638" s="238">
        <v>1.5E-3</v>
      </c>
      <c r="O638" s="238">
        <f>ROUND(E638*N638,2)</f>
        <v>0.01</v>
      </c>
      <c r="P638" s="238">
        <v>0</v>
      </c>
      <c r="Q638" s="238">
        <f>ROUND(E638*P638,2)</f>
        <v>0</v>
      </c>
      <c r="R638" s="240" t="s">
        <v>193</v>
      </c>
      <c r="S638" s="240" t="s">
        <v>148</v>
      </c>
      <c r="T638" s="241" t="s">
        <v>149</v>
      </c>
      <c r="U638" s="222">
        <v>0</v>
      </c>
      <c r="V638" s="222">
        <f>ROUND(E638*U638,2)</f>
        <v>0</v>
      </c>
      <c r="W638" s="222"/>
      <c r="X638" s="222" t="s">
        <v>194</v>
      </c>
      <c r="Y638" s="222" t="s">
        <v>151</v>
      </c>
      <c r="Z638" s="212"/>
      <c r="AA638" s="212"/>
      <c r="AB638" s="212"/>
      <c r="AC638" s="212"/>
      <c r="AD638" s="212"/>
      <c r="AE638" s="212"/>
      <c r="AF638" s="212"/>
      <c r="AG638" s="212" t="s">
        <v>195</v>
      </c>
      <c r="AH638" s="212"/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2" x14ac:dyDescent="0.2">
      <c r="A639" s="219"/>
      <c r="B639" s="220"/>
      <c r="C639" s="251" t="s">
        <v>604</v>
      </c>
      <c r="D639" s="223"/>
      <c r="E639" s="224">
        <v>4</v>
      </c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22"/>
      <c r="Z639" s="212"/>
      <c r="AA639" s="212"/>
      <c r="AB639" s="212"/>
      <c r="AC639" s="212"/>
      <c r="AD639" s="212"/>
      <c r="AE639" s="212"/>
      <c r="AF639" s="212"/>
      <c r="AG639" s="212" t="s">
        <v>156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3" x14ac:dyDescent="0.2">
      <c r="A640" s="219"/>
      <c r="B640" s="220"/>
      <c r="C640" s="251" t="s">
        <v>605</v>
      </c>
      <c r="D640" s="223"/>
      <c r="E640" s="224"/>
      <c r="F640" s="222"/>
      <c r="G640" s="222"/>
      <c r="H640" s="222"/>
      <c r="I640" s="222"/>
      <c r="J640" s="222"/>
      <c r="K640" s="222"/>
      <c r="L640" s="222"/>
      <c r="M640" s="222"/>
      <c r="N640" s="221"/>
      <c r="O640" s="221"/>
      <c r="P640" s="221"/>
      <c r="Q640" s="221"/>
      <c r="R640" s="222"/>
      <c r="S640" s="222"/>
      <c r="T640" s="222"/>
      <c r="U640" s="222"/>
      <c r="V640" s="222"/>
      <c r="W640" s="222"/>
      <c r="X640" s="222"/>
      <c r="Y640" s="222"/>
      <c r="Z640" s="212"/>
      <c r="AA640" s="212"/>
      <c r="AB640" s="212"/>
      <c r="AC640" s="212"/>
      <c r="AD640" s="212"/>
      <c r="AE640" s="212"/>
      <c r="AF640" s="212"/>
      <c r="AG640" s="212" t="s">
        <v>156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2" x14ac:dyDescent="0.2">
      <c r="A641" s="219"/>
      <c r="B641" s="220"/>
      <c r="C641" s="252"/>
      <c r="D641" s="243"/>
      <c r="E641" s="243"/>
      <c r="F641" s="243"/>
      <c r="G641" s="243"/>
      <c r="H641" s="222"/>
      <c r="I641" s="222"/>
      <c r="J641" s="222"/>
      <c r="K641" s="222"/>
      <c r="L641" s="222"/>
      <c r="M641" s="222"/>
      <c r="N641" s="221"/>
      <c r="O641" s="221"/>
      <c r="P641" s="221"/>
      <c r="Q641" s="221"/>
      <c r="R641" s="222"/>
      <c r="S641" s="222"/>
      <c r="T641" s="222"/>
      <c r="U641" s="222"/>
      <c r="V641" s="222"/>
      <c r="W641" s="222"/>
      <c r="X641" s="222"/>
      <c r="Y641" s="222"/>
      <c r="Z641" s="212"/>
      <c r="AA641" s="212"/>
      <c r="AB641" s="212"/>
      <c r="AC641" s="212"/>
      <c r="AD641" s="212"/>
      <c r="AE641" s="212"/>
      <c r="AF641" s="212"/>
      <c r="AG641" s="212" t="s">
        <v>158</v>
      </c>
      <c r="AH641" s="212"/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">
      <c r="A642" s="235">
        <v>138</v>
      </c>
      <c r="B642" s="236" t="s">
        <v>673</v>
      </c>
      <c r="C642" s="249" t="s">
        <v>674</v>
      </c>
      <c r="D642" s="237" t="s">
        <v>335</v>
      </c>
      <c r="E642" s="238">
        <v>0.94603000000000004</v>
      </c>
      <c r="F642" s="239"/>
      <c r="G642" s="240">
        <f>ROUND(E642*F642,2)</f>
        <v>0</v>
      </c>
      <c r="H642" s="239"/>
      <c r="I642" s="240">
        <f>ROUND(E642*H642,2)</f>
        <v>0</v>
      </c>
      <c r="J642" s="239"/>
      <c r="K642" s="240">
        <f>ROUND(E642*J642,2)</f>
        <v>0</v>
      </c>
      <c r="L642" s="240">
        <v>21</v>
      </c>
      <c r="M642" s="240">
        <f>G642*(1+L642/100)</f>
        <v>0</v>
      </c>
      <c r="N642" s="238">
        <v>0</v>
      </c>
      <c r="O642" s="238">
        <f>ROUND(E642*N642,2)</f>
        <v>0</v>
      </c>
      <c r="P642" s="238">
        <v>0</v>
      </c>
      <c r="Q642" s="238">
        <f>ROUND(E642*P642,2)</f>
        <v>0</v>
      </c>
      <c r="R642" s="240" t="s">
        <v>602</v>
      </c>
      <c r="S642" s="240" t="s">
        <v>148</v>
      </c>
      <c r="T642" s="241" t="s">
        <v>149</v>
      </c>
      <c r="U642" s="222">
        <v>4.9470000000000001</v>
      </c>
      <c r="V642" s="222">
        <f>ROUND(E642*U642,2)</f>
        <v>4.68</v>
      </c>
      <c r="W642" s="222"/>
      <c r="X642" s="222" t="s">
        <v>150</v>
      </c>
      <c r="Y642" s="222" t="s">
        <v>151</v>
      </c>
      <c r="Z642" s="212"/>
      <c r="AA642" s="212"/>
      <c r="AB642" s="212"/>
      <c r="AC642" s="212"/>
      <c r="AD642" s="212"/>
      <c r="AE642" s="212"/>
      <c r="AF642" s="212"/>
      <c r="AG642" s="212" t="s">
        <v>354</v>
      </c>
      <c r="AH642" s="212"/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2" x14ac:dyDescent="0.2">
      <c r="A643" s="219"/>
      <c r="B643" s="220"/>
      <c r="C643" s="250" t="s">
        <v>444</v>
      </c>
      <c r="D643" s="242"/>
      <c r="E643" s="242"/>
      <c r="F643" s="242"/>
      <c r="G643" s="242"/>
      <c r="H643" s="222"/>
      <c r="I643" s="222"/>
      <c r="J643" s="222"/>
      <c r="K643" s="222"/>
      <c r="L643" s="222"/>
      <c r="M643" s="222"/>
      <c r="N643" s="221"/>
      <c r="O643" s="221"/>
      <c r="P643" s="221"/>
      <c r="Q643" s="221"/>
      <c r="R643" s="222"/>
      <c r="S643" s="222"/>
      <c r="T643" s="222"/>
      <c r="U643" s="222"/>
      <c r="V643" s="222"/>
      <c r="W643" s="222"/>
      <c r="X643" s="222"/>
      <c r="Y643" s="222"/>
      <c r="Z643" s="212"/>
      <c r="AA643" s="212"/>
      <c r="AB643" s="212"/>
      <c r="AC643" s="212"/>
      <c r="AD643" s="212"/>
      <c r="AE643" s="212"/>
      <c r="AF643" s="212"/>
      <c r="AG643" s="212" t="s">
        <v>154</v>
      </c>
      <c r="AH643" s="212"/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2" x14ac:dyDescent="0.2">
      <c r="A644" s="219"/>
      <c r="B644" s="220"/>
      <c r="C644" s="252"/>
      <c r="D644" s="243"/>
      <c r="E644" s="243"/>
      <c r="F644" s="243"/>
      <c r="G644" s="243"/>
      <c r="H644" s="222"/>
      <c r="I644" s="222"/>
      <c r="J644" s="222"/>
      <c r="K644" s="222"/>
      <c r="L644" s="222"/>
      <c r="M644" s="222"/>
      <c r="N644" s="221"/>
      <c r="O644" s="221"/>
      <c r="P644" s="221"/>
      <c r="Q644" s="221"/>
      <c r="R644" s="222"/>
      <c r="S644" s="222"/>
      <c r="T644" s="222"/>
      <c r="U644" s="222"/>
      <c r="V644" s="222"/>
      <c r="W644" s="222"/>
      <c r="X644" s="222"/>
      <c r="Y644" s="222"/>
      <c r="Z644" s="212"/>
      <c r="AA644" s="212"/>
      <c r="AB644" s="212"/>
      <c r="AC644" s="212"/>
      <c r="AD644" s="212"/>
      <c r="AE644" s="212"/>
      <c r="AF644" s="212"/>
      <c r="AG644" s="212" t="s">
        <v>158</v>
      </c>
      <c r="AH644" s="212"/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x14ac:dyDescent="0.2">
      <c r="A645" s="228" t="s">
        <v>142</v>
      </c>
      <c r="B645" s="229" t="s">
        <v>92</v>
      </c>
      <c r="C645" s="248" t="s">
        <v>93</v>
      </c>
      <c r="D645" s="230"/>
      <c r="E645" s="231"/>
      <c r="F645" s="232"/>
      <c r="G645" s="232">
        <f>SUMIF(AG646:AG660,"&lt;&gt;NOR",G646:G660)</f>
        <v>0</v>
      </c>
      <c r="H645" s="232"/>
      <c r="I645" s="232">
        <f>SUM(I646:I660)</f>
        <v>0</v>
      </c>
      <c r="J645" s="232"/>
      <c r="K645" s="232">
        <f>SUM(K646:K660)</f>
        <v>0</v>
      </c>
      <c r="L645" s="232"/>
      <c r="M645" s="232">
        <f>SUM(M646:M660)</f>
        <v>0</v>
      </c>
      <c r="N645" s="231"/>
      <c r="O645" s="231">
        <f>SUM(O646:O660)</f>
        <v>0</v>
      </c>
      <c r="P645" s="231"/>
      <c r="Q645" s="231">
        <f>SUM(Q646:Q660)</f>
        <v>25.47</v>
      </c>
      <c r="R645" s="232"/>
      <c r="S645" s="232"/>
      <c r="T645" s="233"/>
      <c r="U645" s="227"/>
      <c r="V645" s="227">
        <f>SUM(V646:V660)</f>
        <v>281.41999999999996</v>
      </c>
      <c r="W645" s="227"/>
      <c r="X645" s="227"/>
      <c r="Y645" s="227"/>
      <c r="AG645" t="s">
        <v>143</v>
      </c>
    </row>
    <row r="646" spans="1:60" outlineLevel="1" x14ac:dyDescent="0.2">
      <c r="A646" s="235">
        <v>139</v>
      </c>
      <c r="B646" s="236" t="s">
        <v>675</v>
      </c>
      <c r="C646" s="249" t="s">
        <v>676</v>
      </c>
      <c r="D646" s="237" t="s">
        <v>146</v>
      </c>
      <c r="E646" s="238">
        <v>1033.1199999999999</v>
      </c>
      <c r="F646" s="239"/>
      <c r="G646" s="240">
        <f>ROUND(E646*F646,2)</f>
        <v>0</v>
      </c>
      <c r="H646" s="239"/>
      <c r="I646" s="240">
        <f>ROUND(E646*H646,2)</f>
        <v>0</v>
      </c>
      <c r="J646" s="239"/>
      <c r="K646" s="240">
        <f>ROUND(E646*J646,2)</f>
        <v>0</v>
      </c>
      <c r="L646" s="240">
        <v>21</v>
      </c>
      <c r="M646" s="240">
        <f>G646*(1+L646/100)</f>
        <v>0</v>
      </c>
      <c r="N646" s="238">
        <v>0</v>
      </c>
      <c r="O646" s="238">
        <f>ROUND(E646*N646,2)</f>
        <v>0</v>
      </c>
      <c r="P646" s="238">
        <v>2.4649999999999998E-2</v>
      </c>
      <c r="Q646" s="238">
        <f>ROUND(E646*P646,2)</f>
        <v>25.47</v>
      </c>
      <c r="R646" s="240" t="s">
        <v>677</v>
      </c>
      <c r="S646" s="240" t="s">
        <v>148</v>
      </c>
      <c r="T646" s="241" t="s">
        <v>149</v>
      </c>
      <c r="U646" s="222">
        <v>0.25</v>
      </c>
      <c r="V646" s="222">
        <f>ROUND(E646*U646,2)</f>
        <v>258.27999999999997</v>
      </c>
      <c r="W646" s="222"/>
      <c r="X646" s="222" t="s">
        <v>150</v>
      </c>
      <c r="Y646" s="222" t="s">
        <v>151</v>
      </c>
      <c r="Z646" s="212"/>
      <c r="AA646" s="212"/>
      <c r="AB646" s="212"/>
      <c r="AC646" s="212"/>
      <c r="AD646" s="212"/>
      <c r="AE646" s="212"/>
      <c r="AF646" s="212"/>
      <c r="AG646" s="212" t="s">
        <v>152</v>
      </c>
      <c r="AH646" s="212"/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2" x14ac:dyDescent="0.2">
      <c r="A647" s="219"/>
      <c r="B647" s="220"/>
      <c r="C647" s="251" t="s">
        <v>448</v>
      </c>
      <c r="D647" s="223"/>
      <c r="E647" s="224">
        <v>495.5</v>
      </c>
      <c r="F647" s="222"/>
      <c r="G647" s="222"/>
      <c r="H647" s="222"/>
      <c r="I647" s="222"/>
      <c r="J647" s="222"/>
      <c r="K647" s="222"/>
      <c r="L647" s="222"/>
      <c r="M647" s="222"/>
      <c r="N647" s="221"/>
      <c r="O647" s="221"/>
      <c r="P647" s="221"/>
      <c r="Q647" s="221"/>
      <c r="R647" s="222"/>
      <c r="S647" s="222"/>
      <c r="T647" s="222"/>
      <c r="U647" s="222"/>
      <c r="V647" s="222"/>
      <c r="W647" s="222"/>
      <c r="X647" s="222"/>
      <c r="Y647" s="222"/>
      <c r="Z647" s="212"/>
      <c r="AA647" s="212"/>
      <c r="AB647" s="212"/>
      <c r="AC647" s="212"/>
      <c r="AD647" s="212"/>
      <c r="AE647" s="212"/>
      <c r="AF647" s="212"/>
      <c r="AG647" s="212" t="s">
        <v>156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3" x14ac:dyDescent="0.2">
      <c r="A648" s="219"/>
      <c r="B648" s="220"/>
      <c r="C648" s="251" t="s">
        <v>678</v>
      </c>
      <c r="D648" s="223"/>
      <c r="E648" s="224">
        <v>495.5</v>
      </c>
      <c r="F648" s="222"/>
      <c r="G648" s="222"/>
      <c r="H648" s="222"/>
      <c r="I648" s="222"/>
      <c r="J648" s="222"/>
      <c r="K648" s="222"/>
      <c r="L648" s="222"/>
      <c r="M648" s="222"/>
      <c r="N648" s="221"/>
      <c r="O648" s="221"/>
      <c r="P648" s="221"/>
      <c r="Q648" s="221"/>
      <c r="R648" s="222"/>
      <c r="S648" s="222"/>
      <c r="T648" s="222"/>
      <c r="U648" s="222"/>
      <c r="V648" s="222"/>
      <c r="W648" s="222"/>
      <c r="X648" s="222"/>
      <c r="Y648" s="222"/>
      <c r="Z648" s="212"/>
      <c r="AA648" s="212"/>
      <c r="AB648" s="212"/>
      <c r="AC648" s="212"/>
      <c r="AD648" s="212"/>
      <c r="AE648" s="212"/>
      <c r="AF648" s="212"/>
      <c r="AG648" s="212" t="s">
        <v>156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3" x14ac:dyDescent="0.2">
      <c r="A649" s="219"/>
      <c r="B649" s="220"/>
      <c r="C649" s="251" t="s">
        <v>450</v>
      </c>
      <c r="D649" s="223"/>
      <c r="E649" s="224"/>
      <c r="F649" s="222"/>
      <c r="G649" s="222"/>
      <c r="H649" s="222"/>
      <c r="I649" s="222"/>
      <c r="J649" s="222"/>
      <c r="K649" s="222"/>
      <c r="L649" s="222"/>
      <c r="M649" s="222"/>
      <c r="N649" s="221"/>
      <c r="O649" s="221"/>
      <c r="P649" s="221"/>
      <c r="Q649" s="221"/>
      <c r="R649" s="222"/>
      <c r="S649" s="222"/>
      <c r="T649" s="222"/>
      <c r="U649" s="222"/>
      <c r="V649" s="222"/>
      <c r="W649" s="222"/>
      <c r="X649" s="222"/>
      <c r="Y649" s="222"/>
      <c r="Z649" s="212"/>
      <c r="AA649" s="212"/>
      <c r="AB649" s="212"/>
      <c r="AC649" s="212"/>
      <c r="AD649" s="212"/>
      <c r="AE649" s="212"/>
      <c r="AF649" s="212"/>
      <c r="AG649" s="212" t="s">
        <v>156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3" x14ac:dyDescent="0.2">
      <c r="A650" s="219"/>
      <c r="B650" s="220"/>
      <c r="C650" s="251" t="s">
        <v>555</v>
      </c>
      <c r="D650" s="223"/>
      <c r="E650" s="224">
        <v>42.12</v>
      </c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22"/>
      <c r="Z650" s="212"/>
      <c r="AA650" s="212"/>
      <c r="AB650" s="212"/>
      <c r="AC650" s="212"/>
      <c r="AD650" s="212"/>
      <c r="AE650" s="212"/>
      <c r="AF650" s="212"/>
      <c r="AG650" s="212" t="s">
        <v>156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3" x14ac:dyDescent="0.2">
      <c r="A651" s="219"/>
      <c r="B651" s="220"/>
      <c r="C651" s="251" t="s">
        <v>186</v>
      </c>
      <c r="D651" s="223"/>
      <c r="E651" s="224"/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22"/>
      <c r="Z651" s="212"/>
      <c r="AA651" s="212"/>
      <c r="AB651" s="212"/>
      <c r="AC651" s="212"/>
      <c r="AD651" s="212"/>
      <c r="AE651" s="212"/>
      <c r="AF651" s="212"/>
      <c r="AG651" s="212" t="s">
        <v>156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2" x14ac:dyDescent="0.2">
      <c r="A652" s="219"/>
      <c r="B652" s="220"/>
      <c r="C652" s="252"/>
      <c r="D652" s="243"/>
      <c r="E652" s="243"/>
      <c r="F652" s="243"/>
      <c r="G652" s="243"/>
      <c r="H652" s="222"/>
      <c r="I652" s="222"/>
      <c r="J652" s="222"/>
      <c r="K652" s="222"/>
      <c r="L652" s="222"/>
      <c r="M652" s="222"/>
      <c r="N652" s="221"/>
      <c r="O652" s="221"/>
      <c r="P652" s="221"/>
      <c r="Q652" s="221"/>
      <c r="R652" s="222"/>
      <c r="S652" s="222"/>
      <c r="T652" s="222"/>
      <c r="U652" s="222"/>
      <c r="V652" s="222"/>
      <c r="W652" s="222"/>
      <c r="X652" s="222"/>
      <c r="Y652" s="222"/>
      <c r="Z652" s="212"/>
      <c r="AA652" s="212"/>
      <c r="AB652" s="212"/>
      <c r="AC652" s="212"/>
      <c r="AD652" s="212"/>
      <c r="AE652" s="212"/>
      <c r="AF652" s="212"/>
      <c r="AG652" s="212" t="s">
        <v>158</v>
      </c>
      <c r="AH652" s="212"/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ht="33.75" outlineLevel="1" x14ac:dyDescent="0.2">
      <c r="A653" s="235">
        <v>140</v>
      </c>
      <c r="B653" s="236" t="s">
        <v>679</v>
      </c>
      <c r="C653" s="249" t="s">
        <v>680</v>
      </c>
      <c r="D653" s="237" t="s">
        <v>219</v>
      </c>
      <c r="E653" s="238">
        <v>128.55000000000001</v>
      </c>
      <c r="F653" s="239"/>
      <c r="G653" s="240">
        <f>ROUND(E653*F653,2)</f>
        <v>0</v>
      </c>
      <c r="H653" s="239"/>
      <c r="I653" s="240">
        <f>ROUND(E653*H653,2)</f>
        <v>0</v>
      </c>
      <c r="J653" s="239"/>
      <c r="K653" s="240">
        <f>ROUND(E653*J653,2)</f>
        <v>0</v>
      </c>
      <c r="L653" s="240">
        <v>21</v>
      </c>
      <c r="M653" s="240">
        <f>G653*(1+L653/100)</f>
        <v>0</v>
      </c>
      <c r="N653" s="238">
        <v>0</v>
      </c>
      <c r="O653" s="238">
        <f>ROUND(E653*N653,2)</f>
        <v>0</v>
      </c>
      <c r="P653" s="238">
        <v>0</v>
      </c>
      <c r="Q653" s="238">
        <f>ROUND(E653*P653,2)</f>
        <v>0</v>
      </c>
      <c r="R653" s="240" t="s">
        <v>677</v>
      </c>
      <c r="S653" s="240" t="s">
        <v>148</v>
      </c>
      <c r="T653" s="241" t="s">
        <v>149</v>
      </c>
      <c r="U653" s="222">
        <v>0.18</v>
      </c>
      <c r="V653" s="222">
        <f>ROUND(E653*U653,2)</f>
        <v>23.14</v>
      </c>
      <c r="W653" s="222"/>
      <c r="X653" s="222" t="s">
        <v>150</v>
      </c>
      <c r="Y653" s="222" t="s">
        <v>151</v>
      </c>
      <c r="Z653" s="212"/>
      <c r="AA653" s="212"/>
      <c r="AB653" s="212"/>
      <c r="AC653" s="212"/>
      <c r="AD653" s="212"/>
      <c r="AE653" s="212"/>
      <c r="AF653" s="212"/>
      <c r="AG653" s="212" t="s">
        <v>152</v>
      </c>
      <c r="AH653" s="212"/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2" x14ac:dyDescent="0.2">
      <c r="A654" s="219"/>
      <c r="B654" s="220"/>
      <c r="C654" s="253" t="s">
        <v>681</v>
      </c>
      <c r="D654" s="244"/>
      <c r="E654" s="244"/>
      <c r="F654" s="244"/>
      <c r="G654" s="244"/>
      <c r="H654" s="222"/>
      <c r="I654" s="222"/>
      <c r="J654" s="222"/>
      <c r="K654" s="222"/>
      <c r="L654" s="222"/>
      <c r="M654" s="222"/>
      <c r="N654" s="221"/>
      <c r="O654" s="221"/>
      <c r="P654" s="221"/>
      <c r="Q654" s="221"/>
      <c r="R654" s="222"/>
      <c r="S654" s="222"/>
      <c r="T654" s="222"/>
      <c r="U654" s="222"/>
      <c r="V654" s="222"/>
      <c r="W654" s="222"/>
      <c r="X654" s="222"/>
      <c r="Y654" s="222"/>
      <c r="Z654" s="212"/>
      <c r="AA654" s="212"/>
      <c r="AB654" s="212"/>
      <c r="AC654" s="212"/>
      <c r="AD654" s="212"/>
      <c r="AE654" s="212"/>
      <c r="AF654" s="212"/>
      <c r="AG654" s="212" t="s">
        <v>184</v>
      </c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2" x14ac:dyDescent="0.2">
      <c r="A655" s="219"/>
      <c r="B655" s="220"/>
      <c r="C655" s="251" t="s">
        <v>237</v>
      </c>
      <c r="D655" s="223"/>
      <c r="E655" s="224">
        <v>76</v>
      </c>
      <c r="F655" s="222"/>
      <c r="G655" s="222"/>
      <c r="H655" s="222"/>
      <c r="I655" s="222"/>
      <c r="J655" s="222"/>
      <c r="K655" s="222"/>
      <c r="L655" s="222"/>
      <c r="M655" s="222"/>
      <c r="N655" s="221"/>
      <c r="O655" s="221"/>
      <c r="P655" s="221"/>
      <c r="Q655" s="221"/>
      <c r="R655" s="222"/>
      <c r="S655" s="222"/>
      <c r="T655" s="222"/>
      <c r="U655" s="222"/>
      <c r="V655" s="222"/>
      <c r="W655" s="222"/>
      <c r="X655" s="222"/>
      <c r="Y655" s="222"/>
      <c r="Z655" s="212"/>
      <c r="AA655" s="212"/>
      <c r="AB655" s="212"/>
      <c r="AC655" s="212"/>
      <c r="AD655" s="212"/>
      <c r="AE655" s="212"/>
      <c r="AF655" s="212"/>
      <c r="AG655" s="212" t="s">
        <v>156</v>
      </c>
      <c r="AH655" s="212">
        <v>0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3" x14ac:dyDescent="0.2">
      <c r="A656" s="219"/>
      <c r="B656" s="220"/>
      <c r="C656" s="251" t="s">
        <v>238</v>
      </c>
      <c r="D656" s="223"/>
      <c r="E656" s="224">
        <v>40.4</v>
      </c>
      <c r="F656" s="222"/>
      <c r="G656" s="222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22"/>
      <c r="Z656" s="212"/>
      <c r="AA656" s="212"/>
      <c r="AB656" s="212"/>
      <c r="AC656" s="212"/>
      <c r="AD656" s="212"/>
      <c r="AE656" s="212"/>
      <c r="AF656" s="212"/>
      <c r="AG656" s="212" t="s">
        <v>156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3" x14ac:dyDescent="0.2">
      <c r="A657" s="219"/>
      <c r="B657" s="220"/>
      <c r="C657" s="251" t="s">
        <v>239</v>
      </c>
      <c r="D657" s="223"/>
      <c r="E657" s="224">
        <v>6.1</v>
      </c>
      <c r="F657" s="222"/>
      <c r="G657" s="222"/>
      <c r="H657" s="222"/>
      <c r="I657" s="222"/>
      <c r="J657" s="222"/>
      <c r="K657" s="222"/>
      <c r="L657" s="222"/>
      <c r="M657" s="222"/>
      <c r="N657" s="221"/>
      <c r="O657" s="221"/>
      <c r="P657" s="221"/>
      <c r="Q657" s="221"/>
      <c r="R657" s="222"/>
      <c r="S657" s="222"/>
      <c r="T657" s="222"/>
      <c r="U657" s="222"/>
      <c r="V657" s="222"/>
      <c r="W657" s="222"/>
      <c r="X657" s="222"/>
      <c r="Y657" s="222"/>
      <c r="Z657" s="212"/>
      <c r="AA657" s="212"/>
      <c r="AB657" s="212"/>
      <c r="AC657" s="212"/>
      <c r="AD657" s="212"/>
      <c r="AE657" s="212"/>
      <c r="AF657" s="212"/>
      <c r="AG657" s="212" t="s">
        <v>156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3" x14ac:dyDescent="0.2">
      <c r="A658" s="219"/>
      <c r="B658" s="220"/>
      <c r="C658" s="251" t="s">
        <v>240</v>
      </c>
      <c r="D658" s="223"/>
      <c r="E658" s="224">
        <v>6.05</v>
      </c>
      <c r="F658" s="222"/>
      <c r="G658" s="222"/>
      <c r="H658" s="222"/>
      <c r="I658" s="222"/>
      <c r="J658" s="222"/>
      <c r="K658" s="222"/>
      <c r="L658" s="222"/>
      <c r="M658" s="222"/>
      <c r="N658" s="221"/>
      <c r="O658" s="221"/>
      <c r="P658" s="221"/>
      <c r="Q658" s="221"/>
      <c r="R658" s="222"/>
      <c r="S658" s="222"/>
      <c r="T658" s="222"/>
      <c r="U658" s="222"/>
      <c r="V658" s="222"/>
      <c r="W658" s="222"/>
      <c r="X658" s="222"/>
      <c r="Y658" s="222"/>
      <c r="Z658" s="212"/>
      <c r="AA658" s="212"/>
      <c r="AB658" s="212"/>
      <c r="AC658" s="212"/>
      <c r="AD658" s="212"/>
      <c r="AE658" s="212"/>
      <c r="AF658" s="212"/>
      <c r="AG658" s="212" t="s">
        <v>156</v>
      </c>
      <c r="AH658" s="212">
        <v>0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3" x14ac:dyDescent="0.2">
      <c r="A659" s="219"/>
      <c r="B659" s="220"/>
      <c r="C659" s="251" t="s">
        <v>241</v>
      </c>
      <c r="D659" s="223"/>
      <c r="E659" s="224"/>
      <c r="F659" s="222"/>
      <c r="G659" s="222"/>
      <c r="H659" s="222"/>
      <c r="I659" s="222"/>
      <c r="J659" s="222"/>
      <c r="K659" s="222"/>
      <c r="L659" s="222"/>
      <c r="M659" s="222"/>
      <c r="N659" s="221"/>
      <c r="O659" s="221"/>
      <c r="P659" s="221"/>
      <c r="Q659" s="221"/>
      <c r="R659" s="222"/>
      <c r="S659" s="222"/>
      <c r="T659" s="222"/>
      <c r="U659" s="222"/>
      <c r="V659" s="222"/>
      <c r="W659" s="222"/>
      <c r="X659" s="222"/>
      <c r="Y659" s="222"/>
      <c r="Z659" s="212"/>
      <c r="AA659" s="212"/>
      <c r="AB659" s="212"/>
      <c r="AC659" s="212"/>
      <c r="AD659" s="212"/>
      <c r="AE659" s="212"/>
      <c r="AF659" s="212"/>
      <c r="AG659" s="212" t="s">
        <v>156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2" x14ac:dyDescent="0.2">
      <c r="A660" s="219"/>
      <c r="B660" s="220"/>
      <c r="C660" s="252"/>
      <c r="D660" s="243"/>
      <c r="E660" s="243"/>
      <c r="F660" s="243"/>
      <c r="G660" s="243"/>
      <c r="H660" s="222"/>
      <c r="I660" s="222"/>
      <c r="J660" s="222"/>
      <c r="K660" s="222"/>
      <c r="L660" s="222"/>
      <c r="M660" s="222"/>
      <c r="N660" s="221"/>
      <c r="O660" s="221"/>
      <c r="P660" s="221"/>
      <c r="Q660" s="221"/>
      <c r="R660" s="222"/>
      <c r="S660" s="222"/>
      <c r="T660" s="222"/>
      <c r="U660" s="222"/>
      <c r="V660" s="222"/>
      <c r="W660" s="222"/>
      <c r="X660" s="222"/>
      <c r="Y660" s="222"/>
      <c r="Z660" s="212"/>
      <c r="AA660" s="212"/>
      <c r="AB660" s="212"/>
      <c r="AC660" s="212"/>
      <c r="AD660" s="212"/>
      <c r="AE660" s="212"/>
      <c r="AF660" s="212"/>
      <c r="AG660" s="212" t="s">
        <v>158</v>
      </c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x14ac:dyDescent="0.2">
      <c r="A661" s="228" t="s">
        <v>142</v>
      </c>
      <c r="B661" s="229" t="s">
        <v>94</v>
      </c>
      <c r="C661" s="248" t="s">
        <v>95</v>
      </c>
      <c r="D661" s="230"/>
      <c r="E661" s="231"/>
      <c r="F661" s="232"/>
      <c r="G661" s="232">
        <f>SUMIF(AG662:AG757,"&lt;&gt;NOR",G662:G757)</f>
        <v>0</v>
      </c>
      <c r="H661" s="232"/>
      <c r="I661" s="232">
        <f>SUM(I662:I757)</f>
        <v>0</v>
      </c>
      <c r="J661" s="232"/>
      <c r="K661" s="232">
        <f>SUM(K662:K757)</f>
        <v>0</v>
      </c>
      <c r="L661" s="232"/>
      <c r="M661" s="232">
        <f>SUM(M662:M757)</f>
        <v>0</v>
      </c>
      <c r="N661" s="231"/>
      <c r="O661" s="231">
        <f>SUM(O662:O757)</f>
        <v>36.88000000000001</v>
      </c>
      <c r="P661" s="231"/>
      <c r="Q661" s="231">
        <f>SUM(Q662:Q757)</f>
        <v>15.84</v>
      </c>
      <c r="R661" s="232"/>
      <c r="S661" s="232"/>
      <c r="T661" s="233"/>
      <c r="U661" s="227"/>
      <c r="V661" s="227">
        <f>SUM(V662:V757)</f>
        <v>3886.18</v>
      </c>
      <c r="W661" s="227"/>
      <c r="X661" s="227"/>
      <c r="Y661" s="227"/>
      <c r="AG661" t="s">
        <v>143</v>
      </c>
    </row>
    <row r="662" spans="1:60" outlineLevel="1" x14ac:dyDescent="0.2">
      <c r="A662" s="235">
        <v>141</v>
      </c>
      <c r="B662" s="236" t="s">
        <v>682</v>
      </c>
      <c r="C662" s="249" t="s">
        <v>683</v>
      </c>
      <c r="D662" s="237" t="s">
        <v>146</v>
      </c>
      <c r="E662" s="238">
        <v>11</v>
      </c>
      <c r="F662" s="239"/>
      <c r="G662" s="240">
        <f>ROUND(E662*F662,2)</f>
        <v>0</v>
      </c>
      <c r="H662" s="239"/>
      <c r="I662" s="240">
        <f>ROUND(E662*H662,2)</f>
        <v>0</v>
      </c>
      <c r="J662" s="239"/>
      <c r="K662" s="240">
        <f>ROUND(E662*J662,2)</f>
        <v>0</v>
      </c>
      <c r="L662" s="240">
        <v>21</v>
      </c>
      <c r="M662" s="240">
        <f>G662*(1+L662/100)</f>
        <v>0</v>
      </c>
      <c r="N662" s="238">
        <v>0</v>
      </c>
      <c r="O662" s="238">
        <f>ROUND(E662*N662,2)</f>
        <v>0</v>
      </c>
      <c r="P662" s="238">
        <v>3.3E-3</v>
      </c>
      <c r="Q662" s="238">
        <f>ROUND(E662*P662,2)</f>
        <v>0.04</v>
      </c>
      <c r="R662" s="240" t="s">
        <v>313</v>
      </c>
      <c r="S662" s="240" t="s">
        <v>148</v>
      </c>
      <c r="T662" s="241" t="s">
        <v>149</v>
      </c>
      <c r="U662" s="222">
        <v>0.30499999999999999</v>
      </c>
      <c r="V662" s="222">
        <f>ROUND(E662*U662,2)</f>
        <v>3.36</v>
      </c>
      <c r="W662" s="222"/>
      <c r="X662" s="222" t="s">
        <v>150</v>
      </c>
      <c r="Y662" s="222" t="s">
        <v>151</v>
      </c>
      <c r="Z662" s="212"/>
      <c r="AA662" s="212"/>
      <c r="AB662" s="212"/>
      <c r="AC662" s="212"/>
      <c r="AD662" s="212"/>
      <c r="AE662" s="212"/>
      <c r="AF662" s="212"/>
      <c r="AG662" s="212" t="s">
        <v>152</v>
      </c>
      <c r="AH662" s="212"/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2" x14ac:dyDescent="0.2">
      <c r="A663" s="219"/>
      <c r="B663" s="220"/>
      <c r="C663" s="251" t="s">
        <v>684</v>
      </c>
      <c r="D663" s="223"/>
      <c r="E663" s="224">
        <v>11</v>
      </c>
      <c r="F663" s="222"/>
      <c r="G663" s="222"/>
      <c r="H663" s="222"/>
      <c r="I663" s="222"/>
      <c r="J663" s="222"/>
      <c r="K663" s="222"/>
      <c r="L663" s="222"/>
      <c r="M663" s="222"/>
      <c r="N663" s="221"/>
      <c r="O663" s="221"/>
      <c r="P663" s="221"/>
      <c r="Q663" s="221"/>
      <c r="R663" s="222"/>
      <c r="S663" s="222"/>
      <c r="T663" s="222"/>
      <c r="U663" s="222"/>
      <c r="V663" s="222"/>
      <c r="W663" s="222"/>
      <c r="X663" s="222"/>
      <c r="Y663" s="222"/>
      <c r="Z663" s="212"/>
      <c r="AA663" s="212"/>
      <c r="AB663" s="212"/>
      <c r="AC663" s="212"/>
      <c r="AD663" s="212"/>
      <c r="AE663" s="212"/>
      <c r="AF663" s="212"/>
      <c r="AG663" s="212" t="s">
        <v>156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3" x14ac:dyDescent="0.2">
      <c r="A664" s="219"/>
      <c r="B664" s="220"/>
      <c r="C664" s="251" t="s">
        <v>685</v>
      </c>
      <c r="D664" s="223"/>
      <c r="E664" s="224"/>
      <c r="F664" s="222"/>
      <c r="G664" s="222"/>
      <c r="H664" s="222"/>
      <c r="I664" s="222"/>
      <c r="J664" s="222"/>
      <c r="K664" s="222"/>
      <c r="L664" s="222"/>
      <c r="M664" s="222"/>
      <c r="N664" s="221"/>
      <c r="O664" s="221"/>
      <c r="P664" s="221"/>
      <c r="Q664" s="221"/>
      <c r="R664" s="222"/>
      <c r="S664" s="222"/>
      <c r="T664" s="222"/>
      <c r="U664" s="222"/>
      <c r="V664" s="222"/>
      <c r="W664" s="222"/>
      <c r="X664" s="222"/>
      <c r="Y664" s="222"/>
      <c r="Z664" s="212"/>
      <c r="AA664" s="212"/>
      <c r="AB664" s="212"/>
      <c r="AC664" s="212"/>
      <c r="AD664" s="212"/>
      <c r="AE664" s="212"/>
      <c r="AF664" s="212"/>
      <c r="AG664" s="212" t="s">
        <v>156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2" x14ac:dyDescent="0.2">
      <c r="A665" s="219"/>
      <c r="B665" s="220"/>
      <c r="C665" s="252"/>
      <c r="D665" s="243"/>
      <c r="E665" s="243"/>
      <c r="F665" s="243"/>
      <c r="G665" s="243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22"/>
      <c r="Z665" s="212"/>
      <c r="AA665" s="212"/>
      <c r="AB665" s="212"/>
      <c r="AC665" s="212"/>
      <c r="AD665" s="212"/>
      <c r="AE665" s="212"/>
      <c r="AF665" s="212"/>
      <c r="AG665" s="212" t="s">
        <v>158</v>
      </c>
      <c r="AH665" s="212"/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">
      <c r="A666" s="235">
        <v>142</v>
      </c>
      <c r="B666" s="236" t="s">
        <v>686</v>
      </c>
      <c r="C666" s="249" t="s">
        <v>687</v>
      </c>
      <c r="D666" s="237" t="s">
        <v>146</v>
      </c>
      <c r="E666" s="238">
        <v>991</v>
      </c>
      <c r="F666" s="239"/>
      <c r="G666" s="240">
        <f>ROUND(E666*F666,2)</f>
        <v>0</v>
      </c>
      <c r="H666" s="239"/>
      <c r="I666" s="240">
        <f>ROUND(E666*H666,2)</f>
        <v>0</v>
      </c>
      <c r="J666" s="239"/>
      <c r="K666" s="240">
        <f>ROUND(E666*J666,2)</f>
        <v>0</v>
      </c>
      <c r="L666" s="240">
        <v>21</v>
      </c>
      <c r="M666" s="240">
        <f>G666*(1+L666/100)</f>
        <v>0</v>
      </c>
      <c r="N666" s="238">
        <v>0</v>
      </c>
      <c r="O666" s="238">
        <f>ROUND(E666*N666,2)</f>
        <v>0</v>
      </c>
      <c r="P666" s="238">
        <v>1.0200000000000001E-2</v>
      </c>
      <c r="Q666" s="238">
        <f>ROUND(E666*P666,2)</f>
        <v>10.11</v>
      </c>
      <c r="R666" s="240" t="s">
        <v>313</v>
      </c>
      <c r="S666" s="240" t="s">
        <v>148</v>
      </c>
      <c r="T666" s="241" t="s">
        <v>149</v>
      </c>
      <c r="U666" s="222">
        <v>0.17599999999999999</v>
      </c>
      <c r="V666" s="222">
        <f>ROUND(E666*U666,2)</f>
        <v>174.42</v>
      </c>
      <c r="W666" s="222"/>
      <c r="X666" s="222" t="s">
        <v>150</v>
      </c>
      <c r="Y666" s="222" t="s">
        <v>151</v>
      </c>
      <c r="Z666" s="212"/>
      <c r="AA666" s="212"/>
      <c r="AB666" s="212"/>
      <c r="AC666" s="212"/>
      <c r="AD666" s="212"/>
      <c r="AE666" s="212"/>
      <c r="AF666" s="212"/>
      <c r="AG666" s="212" t="s">
        <v>152</v>
      </c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2" x14ac:dyDescent="0.2">
      <c r="A667" s="219"/>
      <c r="B667" s="220"/>
      <c r="C667" s="251" t="s">
        <v>448</v>
      </c>
      <c r="D667" s="223"/>
      <c r="E667" s="224">
        <v>495.5</v>
      </c>
      <c r="F667" s="222"/>
      <c r="G667" s="222"/>
      <c r="H667" s="222"/>
      <c r="I667" s="222"/>
      <c r="J667" s="222"/>
      <c r="K667" s="222"/>
      <c r="L667" s="222"/>
      <c r="M667" s="222"/>
      <c r="N667" s="221"/>
      <c r="O667" s="221"/>
      <c r="P667" s="221"/>
      <c r="Q667" s="221"/>
      <c r="R667" s="222"/>
      <c r="S667" s="222"/>
      <c r="T667" s="222"/>
      <c r="U667" s="222"/>
      <c r="V667" s="222"/>
      <c r="W667" s="222"/>
      <c r="X667" s="222"/>
      <c r="Y667" s="222"/>
      <c r="Z667" s="212"/>
      <c r="AA667" s="212"/>
      <c r="AB667" s="212"/>
      <c r="AC667" s="212"/>
      <c r="AD667" s="212"/>
      <c r="AE667" s="212"/>
      <c r="AF667" s="212"/>
      <c r="AG667" s="212" t="s">
        <v>156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3" x14ac:dyDescent="0.2">
      <c r="A668" s="219"/>
      <c r="B668" s="220"/>
      <c r="C668" s="251" t="s">
        <v>688</v>
      </c>
      <c r="D668" s="223"/>
      <c r="E668" s="224">
        <v>495.5</v>
      </c>
      <c r="F668" s="222"/>
      <c r="G668" s="222"/>
      <c r="H668" s="222"/>
      <c r="I668" s="222"/>
      <c r="J668" s="222"/>
      <c r="K668" s="222"/>
      <c r="L668" s="222"/>
      <c r="M668" s="222"/>
      <c r="N668" s="221"/>
      <c r="O668" s="221"/>
      <c r="P668" s="221"/>
      <c r="Q668" s="221"/>
      <c r="R668" s="222"/>
      <c r="S668" s="222"/>
      <c r="T668" s="222"/>
      <c r="U668" s="222"/>
      <c r="V668" s="222"/>
      <c r="W668" s="222"/>
      <c r="X668" s="222"/>
      <c r="Y668" s="222"/>
      <c r="Z668" s="212"/>
      <c r="AA668" s="212"/>
      <c r="AB668" s="212"/>
      <c r="AC668" s="212"/>
      <c r="AD668" s="212"/>
      <c r="AE668" s="212"/>
      <c r="AF668" s="212"/>
      <c r="AG668" s="212" t="s">
        <v>156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3" x14ac:dyDescent="0.2">
      <c r="A669" s="219"/>
      <c r="B669" s="220"/>
      <c r="C669" s="251" t="s">
        <v>450</v>
      </c>
      <c r="D669" s="223"/>
      <c r="E669" s="224"/>
      <c r="F669" s="222"/>
      <c r="G669" s="222"/>
      <c r="H669" s="222"/>
      <c r="I669" s="222"/>
      <c r="J669" s="222"/>
      <c r="K669" s="222"/>
      <c r="L669" s="222"/>
      <c r="M669" s="222"/>
      <c r="N669" s="221"/>
      <c r="O669" s="221"/>
      <c r="P669" s="221"/>
      <c r="Q669" s="221"/>
      <c r="R669" s="222"/>
      <c r="S669" s="222"/>
      <c r="T669" s="222"/>
      <c r="U669" s="222"/>
      <c r="V669" s="222"/>
      <c r="W669" s="222"/>
      <c r="X669" s="222"/>
      <c r="Y669" s="222"/>
      <c r="Z669" s="212"/>
      <c r="AA669" s="212"/>
      <c r="AB669" s="212"/>
      <c r="AC669" s="212"/>
      <c r="AD669" s="212"/>
      <c r="AE669" s="212"/>
      <c r="AF669" s="212"/>
      <c r="AG669" s="212" t="s">
        <v>156</v>
      </c>
      <c r="AH669" s="212">
        <v>0</v>
      </c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2" x14ac:dyDescent="0.2">
      <c r="A670" s="219"/>
      <c r="B670" s="220"/>
      <c r="C670" s="252"/>
      <c r="D670" s="243"/>
      <c r="E670" s="243"/>
      <c r="F670" s="243"/>
      <c r="G670" s="243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22"/>
      <c r="Z670" s="212"/>
      <c r="AA670" s="212"/>
      <c r="AB670" s="212"/>
      <c r="AC670" s="212"/>
      <c r="AD670" s="212"/>
      <c r="AE670" s="212"/>
      <c r="AF670" s="212"/>
      <c r="AG670" s="212" t="s">
        <v>158</v>
      </c>
      <c r="AH670" s="212"/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ht="22.5" outlineLevel="1" x14ac:dyDescent="0.2">
      <c r="A671" s="235">
        <v>143</v>
      </c>
      <c r="B671" s="236" t="s">
        <v>689</v>
      </c>
      <c r="C671" s="249" t="s">
        <v>690</v>
      </c>
      <c r="D671" s="237" t="s">
        <v>146</v>
      </c>
      <c r="E671" s="238">
        <v>76.45</v>
      </c>
      <c r="F671" s="239"/>
      <c r="G671" s="240">
        <f>ROUND(E671*F671,2)</f>
        <v>0</v>
      </c>
      <c r="H671" s="239"/>
      <c r="I671" s="240">
        <f>ROUND(E671*H671,2)</f>
        <v>0</v>
      </c>
      <c r="J671" s="239"/>
      <c r="K671" s="240">
        <f>ROUND(E671*J671,2)</f>
        <v>0</v>
      </c>
      <c r="L671" s="240">
        <v>21</v>
      </c>
      <c r="M671" s="240">
        <f>G671*(1+L671/100)</f>
        <v>0</v>
      </c>
      <c r="N671" s="238">
        <v>0</v>
      </c>
      <c r="O671" s="238">
        <f>ROUND(E671*N671,2)</f>
        <v>0</v>
      </c>
      <c r="P671" s="238">
        <v>0</v>
      </c>
      <c r="Q671" s="238">
        <f>ROUND(E671*P671,2)</f>
        <v>0</v>
      </c>
      <c r="R671" s="240" t="s">
        <v>313</v>
      </c>
      <c r="S671" s="240" t="s">
        <v>148</v>
      </c>
      <c r="T671" s="241" t="s">
        <v>149</v>
      </c>
      <c r="U671" s="222">
        <v>1.23</v>
      </c>
      <c r="V671" s="222">
        <f>ROUND(E671*U671,2)</f>
        <v>94.03</v>
      </c>
      <c r="W671" s="222"/>
      <c r="X671" s="222" t="s">
        <v>150</v>
      </c>
      <c r="Y671" s="222" t="s">
        <v>151</v>
      </c>
      <c r="Z671" s="212"/>
      <c r="AA671" s="212"/>
      <c r="AB671" s="212"/>
      <c r="AC671" s="212"/>
      <c r="AD671" s="212"/>
      <c r="AE671" s="212"/>
      <c r="AF671" s="212"/>
      <c r="AG671" s="212" t="s">
        <v>152</v>
      </c>
      <c r="AH671" s="212"/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2" x14ac:dyDescent="0.2">
      <c r="A672" s="219"/>
      <c r="B672" s="220"/>
      <c r="C672" s="251" t="s">
        <v>691</v>
      </c>
      <c r="D672" s="223"/>
      <c r="E672" s="224">
        <v>21.45</v>
      </c>
      <c r="F672" s="222"/>
      <c r="G672" s="222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22"/>
      <c r="Z672" s="212"/>
      <c r="AA672" s="212"/>
      <c r="AB672" s="212"/>
      <c r="AC672" s="212"/>
      <c r="AD672" s="212"/>
      <c r="AE672" s="212"/>
      <c r="AF672" s="212"/>
      <c r="AG672" s="212" t="s">
        <v>156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3" x14ac:dyDescent="0.2">
      <c r="A673" s="219"/>
      <c r="B673" s="220"/>
      <c r="C673" s="251" t="s">
        <v>692</v>
      </c>
      <c r="D673" s="223"/>
      <c r="E673" s="224">
        <v>55</v>
      </c>
      <c r="F673" s="222"/>
      <c r="G673" s="222"/>
      <c r="H673" s="222"/>
      <c r="I673" s="222"/>
      <c r="J673" s="222"/>
      <c r="K673" s="222"/>
      <c r="L673" s="222"/>
      <c r="M673" s="222"/>
      <c r="N673" s="221"/>
      <c r="O673" s="221"/>
      <c r="P673" s="221"/>
      <c r="Q673" s="221"/>
      <c r="R673" s="222"/>
      <c r="S673" s="222"/>
      <c r="T673" s="222"/>
      <c r="U673" s="222"/>
      <c r="V673" s="222"/>
      <c r="W673" s="222"/>
      <c r="X673" s="222"/>
      <c r="Y673" s="222"/>
      <c r="Z673" s="212"/>
      <c r="AA673" s="212"/>
      <c r="AB673" s="212"/>
      <c r="AC673" s="212"/>
      <c r="AD673" s="212"/>
      <c r="AE673" s="212"/>
      <c r="AF673" s="212"/>
      <c r="AG673" s="212" t="s">
        <v>156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2" x14ac:dyDescent="0.2">
      <c r="A674" s="219"/>
      <c r="B674" s="220"/>
      <c r="C674" s="252"/>
      <c r="D674" s="243"/>
      <c r="E674" s="243"/>
      <c r="F674" s="243"/>
      <c r="G674" s="243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22"/>
      <c r="Z674" s="212"/>
      <c r="AA674" s="212"/>
      <c r="AB674" s="212"/>
      <c r="AC674" s="212"/>
      <c r="AD674" s="212"/>
      <c r="AE674" s="212"/>
      <c r="AF674" s="212"/>
      <c r="AG674" s="212" t="s">
        <v>158</v>
      </c>
      <c r="AH674" s="212"/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35">
        <v>144</v>
      </c>
      <c r="B675" s="236" t="s">
        <v>693</v>
      </c>
      <c r="C675" s="249" t="s">
        <v>694</v>
      </c>
      <c r="D675" s="237" t="s">
        <v>146</v>
      </c>
      <c r="E675" s="238">
        <v>991</v>
      </c>
      <c r="F675" s="239"/>
      <c r="G675" s="240">
        <f>ROUND(E675*F675,2)</f>
        <v>0</v>
      </c>
      <c r="H675" s="239"/>
      <c r="I675" s="240">
        <f>ROUND(E675*H675,2)</f>
        <v>0</v>
      </c>
      <c r="J675" s="239"/>
      <c r="K675" s="240">
        <f>ROUND(E675*J675,2)</f>
        <v>0</v>
      </c>
      <c r="L675" s="240">
        <v>21</v>
      </c>
      <c r="M675" s="240">
        <f>G675*(1+L675/100)</f>
        <v>0</v>
      </c>
      <c r="N675" s="238">
        <v>0</v>
      </c>
      <c r="O675" s="238">
        <f>ROUND(E675*N675,2)</f>
        <v>0</v>
      </c>
      <c r="P675" s="238">
        <v>0</v>
      </c>
      <c r="Q675" s="238">
        <f>ROUND(E675*P675,2)</f>
        <v>0</v>
      </c>
      <c r="R675" s="240" t="s">
        <v>313</v>
      </c>
      <c r="S675" s="240" t="s">
        <v>148</v>
      </c>
      <c r="T675" s="241" t="s">
        <v>149</v>
      </c>
      <c r="U675" s="222">
        <v>0</v>
      </c>
      <c r="V675" s="222">
        <f>ROUND(E675*U675,2)</f>
        <v>0</v>
      </c>
      <c r="W675" s="222"/>
      <c r="X675" s="222" t="s">
        <v>150</v>
      </c>
      <c r="Y675" s="222" t="s">
        <v>151</v>
      </c>
      <c r="Z675" s="212"/>
      <c r="AA675" s="212"/>
      <c r="AB675" s="212"/>
      <c r="AC675" s="212"/>
      <c r="AD675" s="212"/>
      <c r="AE675" s="212"/>
      <c r="AF675" s="212"/>
      <c r="AG675" s="212" t="s">
        <v>152</v>
      </c>
      <c r="AH675" s="212"/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2" x14ac:dyDescent="0.2">
      <c r="A676" s="219"/>
      <c r="B676" s="220"/>
      <c r="C676" s="251" t="s">
        <v>695</v>
      </c>
      <c r="D676" s="223"/>
      <c r="E676" s="224">
        <v>495.5</v>
      </c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22"/>
      <c r="Z676" s="212"/>
      <c r="AA676" s="212"/>
      <c r="AB676" s="212"/>
      <c r="AC676" s="212"/>
      <c r="AD676" s="212"/>
      <c r="AE676" s="212"/>
      <c r="AF676" s="212"/>
      <c r="AG676" s="212" t="s">
        <v>156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3" x14ac:dyDescent="0.2">
      <c r="A677" s="219"/>
      <c r="B677" s="220"/>
      <c r="C677" s="251" t="s">
        <v>696</v>
      </c>
      <c r="D677" s="223"/>
      <c r="E677" s="224">
        <v>495.5</v>
      </c>
      <c r="F677" s="222"/>
      <c r="G677" s="222"/>
      <c r="H677" s="222"/>
      <c r="I677" s="222"/>
      <c r="J677" s="222"/>
      <c r="K677" s="222"/>
      <c r="L677" s="222"/>
      <c r="M677" s="222"/>
      <c r="N677" s="221"/>
      <c r="O677" s="221"/>
      <c r="P677" s="221"/>
      <c r="Q677" s="221"/>
      <c r="R677" s="222"/>
      <c r="S677" s="222"/>
      <c r="T677" s="222"/>
      <c r="U677" s="222"/>
      <c r="V677" s="222"/>
      <c r="W677" s="222"/>
      <c r="X677" s="222"/>
      <c r="Y677" s="222"/>
      <c r="Z677" s="212"/>
      <c r="AA677" s="212"/>
      <c r="AB677" s="212"/>
      <c r="AC677" s="212"/>
      <c r="AD677" s="212"/>
      <c r="AE677" s="212"/>
      <c r="AF677" s="212"/>
      <c r="AG677" s="212" t="s">
        <v>156</v>
      </c>
      <c r="AH677" s="212">
        <v>0</v>
      </c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3" x14ac:dyDescent="0.2">
      <c r="A678" s="219"/>
      <c r="B678" s="220"/>
      <c r="C678" s="251" t="s">
        <v>450</v>
      </c>
      <c r="D678" s="223"/>
      <c r="E678" s="224"/>
      <c r="F678" s="222"/>
      <c r="G678" s="222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22"/>
      <c r="Z678" s="212"/>
      <c r="AA678" s="212"/>
      <c r="AB678" s="212"/>
      <c r="AC678" s="212"/>
      <c r="AD678" s="212"/>
      <c r="AE678" s="212"/>
      <c r="AF678" s="212"/>
      <c r="AG678" s="212" t="s">
        <v>156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2" x14ac:dyDescent="0.2">
      <c r="A679" s="219"/>
      <c r="B679" s="220"/>
      <c r="C679" s="252"/>
      <c r="D679" s="243"/>
      <c r="E679" s="243"/>
      <c r="F679" s="243"/>
      <c r="G679" s="243"/>
      <c r="H679" s="222"/>
      <c r="I679" s="222"/>
      <c r="J679" s="222"/>
      <c r="K679" s="222"/>
      <c r="L679" s="222"/>
      <c r="M679" s="222"/>
      <c r="N679" s="221"/>
      <c r="O679" s="221"/>
      <c r="P679" s="221"/>
      <c r="Q679" s="221"/>
      <c r="R679" s="222"/>
      <c r="S679" s="222"/>
      <c r="T679" s="222"/>
      <c r="U679" s="222"/>
      <c r="V679" s="222"/>
      <c r="W679" s="222"/>
      <c r="X679" s="222"/>
      <c r="Y679" s="222"/>
      <c r="Z679" s="212"/>
      <c r="AA679" s="212"/>
      <c r="AB679" s="212"/>
      <c r="AC679" s="212"/>
      <c r="AD679" s="212"/>
      <c r="AE679" s="212"/>
      <c r="AF679" s="212"/>
      <c r="AG679" s="212" t="s">
        <v>158</v>
      </c>
      <c r="AH679" s="212"/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">
      <c r="A680" s="235">
        <v>145</v>
      </c>
      <c r="B680" s="236" t="s">
        <v>697</v>
      </c>
      <c r="C680" s="249" t="s">
        <v>698</v>
      </c>
      <c r="D680" s="237" t="s">
        <v>146</v>
      </c>
      <c r="E680" s="238">
        <v>65</v>
      </c>
      <c r="F680" s="239"/>
      <c r="G680" s="240">
        <f>ROUND(E680*F680,2)</f>
        <v>0</v>
      </c>
      <c r="H680" s="239"/>
      <c r="I680" s="240">
        <f>ROUND(E680*H680,2)</f>
        <v>0</v>
      </c>
      <c r="J680" s="239"/>
      <c r="K680" s="240">
        <f>ROUND(E680*J680,2)</f>
        <v>0</v>
      </c>
      <c r="L680" s="240">
        <v>21</v>
      </c>
      <c r="M680" s="240">
        <f>G680*(1+L680/100)</f>
        <v>0</v>
      </c>
      <c r="N680" s="238">
        <v>0</v>
      </c>
      <c r="O680" s="238">
        <f>ROUND(E680*N680,2)</f>
        <v>0</v>
      </c>
      <c r="P680" s="238">
        <v>0</v>
      </c>
      <c r="Q680" s="238">
        <f>ROUND(E680*P680,2)</f>
        <v>0</v>
      </c>
      <c r="R680" s="240" t="s">
        <v>313</v>
      </c>
      <c r="S680" s="240" t="s">
        <v>148</v>
      </c>
      <c r="T680" s="241" t="s">
        <v>149</v>
      </c>
      <c r="U680" s="222">
        <v>2.5499999999999998</v>
      </c>
      <c r="V680" s="222">
        <f>ROUND(E680*U680,2)</f>
        <v>165.75</v>
      </c>
      <c r="W680" s="222"/>
      <c r="X680" s="222" t="s">
        <v>150</v>
      </c>
      <c r="Y680" s="222" t="s">
        <v>151</v>
      </c>
      <c r="Z680" s="212"/>
      <c r="AA680" s="212"/>
      <c r="AB680" s="212"/>
      <c r="AC680" s="212"/>
      <c r="AD680" s="212"/>
      <c r="AE680" s="212"/>
      <c r="AF680" s="212"/>
      <c r="AG680" s="212" t="s">
        <v>152</v>
      </c>
      <c r="AH680" s="212"/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2" x14ac:dyDescent="0.2">
      <c r="A681" s="219"/>
      <c r="B681" s="220"/>
      <c r="C681" s="253" t="s">
        <v>699</v>
      </c>
      <c r="D681" s="244"/>
      <c r="E681" s="244"/>
      <c r="F681" s="244"/>
      <c r="G681" s="244"/>
      <c r="H681" s="222"/>
      <c r="I681" s="222"/>
      <c r="J681" s="222"/>
      <c r="K681" s="222"/>
      <c r="L681" s="222"/>
      <c r="M681" s="222"/>
      <c r="N681" s="221"/>
      <c r="O681" s="221"/>
      <c r="P681" s="221"/>
      <c r="Q681" s="221"/>
      <c r="R681" s="222"/>
      <c r="S681" s="222"/>
      <c r="T681" s="222"/>
      <c r="U681" s="222"/>
      <c r="V681" s="222"/>
      <c r="W681" s="222"/>
      <c r="X681" s="222"/>
      <c r="Y681" s="222"/>
      <c r="Z681" s="212"/>
      <c r="AA681" s="212"/>
      <c r="AB681" s="212"/>
      <c r="AC681" s="212"/>
      <c r="AD681" s="212"/>
      <c r="AE681" s="212"/>
      <c r="AF681" s="212"/>
      <c r="AG681" s="212" t="s">
        <v>184</v>
      </c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2" x14ac:dyDescent="0.2">
      <c r="A682" s="219"/>
      <c r="B682" s="220"/>
      <c r="C682" s="251" t="s">
        <v>700</v>
      </c>
      <c r="D682" s="223"/>
      <c r="E682" s="224">
        <v>34.5</v>
      </c>
      <c r="F682" s="222"/>
      <c r="G682" s="222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22"/>
      <c r="Z682" s="212"/>
      <c r="AA682" s="212"/>
      <c r="AB682" s="212"/>
      <c r="AC682" s="212"/>
      <c r="AD682" s="212"/>
      <c r="AE682" s="212"/>
      <c r="AF682" s="212"/>
      <c r="AG682" s="212" t="s">
        <v>156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3" x14ac:dyDescent="0.2">
      <c r="A683" s="219"/>
      <c r="B683" s="220"/>
      <c r="C683" s="251" t="s">
        <v>701</v>
      </c>
      <c r="D683" s="223"/>
      <c r="E683" s="224">
        <v>21.3</v>
      </c>
      <c r="F683" s="222"/>
      <c r="G683" s="222"/>
      <c r="H683" s="222"/>
      <c r="I683" s="222"/>
      <c r="J683" s="222"/>
      <c r="K683" s="222"/>
      <c r="L683" s="222"/>
      <c r="M683" s="222"/>
      <c r="N683" s="221"/>
      <c r="O683" s="221"/>
      <c r="P683" s="221"/>
      <c r="Q683" s="221"/>
      <c r="R683" s="222"/>
      <c r="S683" s="222"/>
      <c r="T683" s="222"/>
      <c r="U683" s="222"/>
      <c r="V683" s="222"/>
      <c r="W683" s="222"/>
      <c r="X683" s="222"/>
      <c r="Y683" s="222"/>
      <c r="Z683" s="212"/>
      <c r="AA683" s="212"/>
      <c r="AB683" s="212"/>
      <c r="AC683" s="212"/>
      <c r="AD683" s="212"/>
      <c r="AE683" s="212"/>
      <c r="AF683" s="212"/>
      <c r="AG683" s="212" t="s">
        <v>156</v>
      </c>
      <c r="AH683" s="212">
        <v>0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3" x14ac:dyDescent="0.2">
      <c r="A684" s="219"/>
      <c r="B684" s="220"/>
      <c r="C684" s="251" t="s">
        <v>702</v>
      </c>
      <c r="D684" s="223"/>
      <c r="E684" s="224">
        <v>4.6500000000000004</v>
      </c>
      <c r="F684" s="222"/>
      <c r="G684" s="222"/>
      <c r="H684" s="222"/>
      <c r="I684" s="222"/>
      <c r="J684" s="222"/>
      <c r="K684" s="222"/>
      <c r="L684" s="222"/>
      <c r="M684" s="222"/>
      <c r="N684" s="221"/>
      <c r="O684" s="221"/>
      <c r="P684" s="221"/>
      <c r="Q684" s="221"/>
      <c r="R684" s="222"/>
      <c r="S684" s="222"/>
      <c r="T684" s="222"/>
      <c r="U684" s="222"/>
      <c r="V684" s="222"/>
      <c r="W684" s="222"/>
      <c r="X684" s="222"/>
      <c r="Y684" s="222"/>
      <c r="Z684" s="212"/>
      <c r="AA684" s="212"/>
      <c r="AB684" s="212"/>
      <c r="AC684" s="212"/>
      <c r="AD684" s="212"/>
      <c r="AE684" s="212"/>
      <c r="AF684" s="212"/>
      <c r="AG684" s="212" t="s">
        <v>156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3" x14ac:dyDescent="0.2">
      <c r="A685" s="219"/>
      <c r="B685" s="220"/>
      <c r="C685" s="251" t="s">
        <v>703</v>
      </c>
      <c r="D685" s="223"/>
      <c r="E685" s="224">
        <v>4.55</v>
      </c>
      <c r="F685" s="222"/>
      <c r="G685" s="222"/>
      <c r="H685" s="222"/>
      <c r="I685" s="222"/>
      <c r="J685" s="222"/>
      <c r="K685" s="222"/>
      <c r="L685" s="222"/>
      <c r="M685" s="222"/>
      <c r="N685" s="221"/>
      <c r="O685" s="221"/>
      <c r="P685" s="221"/>
      <c r="Q685" s="221"/>
      <c r="R685" s="222"/>
      <c r="S685" s="222"/>
      <c r="T685" s="222"/>
      <c r="U685" s="222"/>
      <c r="V685" s="222"/>
      <c r="W685" s="222"/>
      <c r="X685" s="222"/>
      <c r="Y685" s="222"/>
      <c r="Z685" s="212"/>
      <c r="AA685" s="212"/>
      <c r="AB685" s="212"/>
      <c r="AC685" s="212"/>
      <c r="AD685" s="212"/>
      <c r="AE685" s="212"/>
      <c r="AF685" s="212"/>
      <c r="AG685" s="212" t="s">
        <v>156</v>
      </c>
      <c r="AH685" s="212">
        <v>0</v>
      </c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3" x14ac:dyDescent="0.2">
      <c r="A686" s="219"/>
      <c r="B686" s="220"/>
      <c r="C686" s="251" t="s">
        <v>704</v>
      </c>
      <c r="D686" s="223"/>
      <c r="E686" s="224"/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22"/>
      <c r="Z686" s="212"/>
      <c r="AA686" s="212"/>
      <c r="AB686" s="212"/>
      <c r="AC686" s="212"/>
      <c r="AD686" s="212"/>
      <c r="AE686" s="212"/>
      <c r="AF686" s="212"/>
      <c r="AG686" s="212" t="s">
        <v>156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2" x14ac:dyDescent="0.2">
      <c r="A687" s="219"/>
      <c r="B687" s="220"/>
      <c r="C687" s="252"/>
      <c r="D687" s="243"/>
      <c r="E687" s="243"/>
      <c r="F687" s="243"/>
      <c r="G687" s="243"/>
      <c r="H687" s="222"/>
      <c r="I687" s="222"/>
      <c r="J687" s="222"/>
      <c r="K687" s="222"/>
      <c r="L687" s="222"/>
      <c r="M687" s="222"/>
      <c r="N687" s="221"/>
      <c r="O687" s="221"/>
      <c r="P687" s="221"/>
      <c r="Q687" s="221"/>
      <c r="R687" s="222"/>
      <c r="S687" s="222"/>
      <c r="T687" s="222"/>
      <c r="U687" s="222"/>
      <c r="V687" s="222"/>
      <c r="W687" s="222"/>
      <c r="X687" s="222"/>
      <c r="Y687" s="222"/>
      <c r="Z687" s="212"/>
      <c r="AA687" s="212"/>
      <c r="AB687" s="212"/>
      <c r="AC687" s="212"/>
      <c r="AD687" s="212"/>
      <c r="AE687" s="212"/>
      <c r="AF687" s="212"/>
      <c r="AG687" s="212" t="s">
        <v>158</v>
      </c>
      <c r="AH687" s="212"/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35">
        <v>146</v>
      </c>
      <c r="B688" s="236" t="s">
        <v>705</v>
      </c>
      <c r="C688" s="249" t="s">
        <v>706</v>
      </c>
      <c r="D688" s="237" t="s">
        <v>146</v>
      </c>
      <c r="E688" s="238">
        <v>65</v>
      </c>
      <c r="F688" s="239"/>
      <c r="G688" s="240">
        <f>ROUND(E688*F688,2)</f>
        <v>0</v>
      </c>
      <c r="H688" s="239"/>
      <c r="I688" s="240">
        <f>ROUND(E688*H688,2)</f>
        <v>0</v>
      </c>
      <c r="J688" s="239"/>
      <c r="K688" s="240">
        <f>ROUND(E688*J688,2)</f>
        <v>0</v>
      </c>
      <c r="L688" s="240">
        <v>21</v>
      </c>
      <c r="M688" s="240">
        <f>G688*(1+L688/100)</f>
        <v>0</v>
      </c>
      <c r="N688" s="238">
        <v>0</v>
      </c>
      <c r="O688" s="238">
        <f>ROUND(E688*N688,2)</f>
        <v>0</v>
      </c>
      <c r="P688" s="238">
        <v>6.5000000000000002E-2</v>
      </c>
      <c r="Q688" s="238">
        <f>ROUND(E688*P688,2)</f>
        <v>4.2300000000000004</v>
      </c>
      <c r="R688" s="240" t="s">
        <v>313</v>
      </c>
      <c r="S688" s="240" t="s">
        <v>148</v>
      </c>
      <c r="T688" s="241" t="s">
        <v>149</v>
      </c>
      <c r="U688" s="222">
        <v>0.42</v>
      </c>
      <c r="V688" s="222">
        <f>ROUND(E688*U688,2)</f>
        <v>27.3</v>
      </c>
      <c r="W688" s="222"/>
      <c r="X688" s="222" t="s">
        <v>150</v>
      </c>
      <c r="Y688" s="222" t="s">
        <v>151</v>
      </c>
      <c r="Z688" s="212"/>
      <c r="AA688" s="212"/>
      <c r="AB688" s="212"/>
      <c r="AC688" s="212"/>
      <c r="AD688" s="212"/>
      <c r="AE688" s="212"/>
      <c r="AF688" s="212"/>
      <c r="AG688" s="212" t="s">
        <v>152</v>
      </c>
      <c r="AH688" s="212"/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2" x14ac:dyDescent="0.2">
      <c r="A689" s="219"/>
      <c r="B689" s="220"/>
      <c r="C689" s="251" t="s">
        <v>707</v>
      </c>
      <c r="D689" s="223"/>
      <c r="E689" s="224">
        <v>65</v>
      </c>
      <c r="F689" s="222"/>
      <c r="G689" s="222"/>
      <c r="H689" s="222"/>
      <c r="I689" s="222"/>
      <c r="J689" s="222"/>
      <c r="K689" s="222"/>
      <c r="L689" s="222"/>
      <c r="M689" s="222"/>
      <c r="N689" s="221"/>
      <c r="O689" s="221"/>
      <c r="P689" s="221"/>
      <c r="Q689" s="221"/>
      <c r="R689" s="222"/>
      <c r="S689" s="222"/>
      <c r="T689" s="222"/>
      <c r="U689" s="222"/>
      <c r="V689" s="222"/>
      <c r="W689" s="222"/>
      <c r="X689" s="222"/>
      <c r="Y689" s="222"/>
      <c r="Z689" s="212"/>
      <c r="AA689" s="212"/>
      <c r="AB689" s="212"/>
      <c r="AC689" s="212"/>
      <c r="AD689" s="212"/>
      <c r="AE689" s="212"/>
      <c r="AF689" s="212"/>
      <c r="AG689" s="212" t="s">
        <v>156</v>
      </c>
      <c r="AH689" s="212">
        <v>0</v>
      </c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2" x14ac:dyDescent="0.2">
      <c r="A690" s="219"/>
      <c r="B690" s="220"/>
      <c r="C690" s="252"/>
      <c r="D690" s="243"/>
      <c r="E690" s="243"/>
      <c r="F690" s="243"/>
      <c r="G690" s="243"/>
      <c r="H690" s="222"/>
      <c r="I690" s="222"/>
      <c r="J690" s="222"/>
      <c r="K690" s="222"/>
      <c r="L690" s="222"/>
      <c r="M690" s="222"/>
      <c r="N690" s="221"/>
      <c r="O690" s="221"/>
      <c r="P690" s="221"/>
      <c r="Q690" s="221"/>
      <c r="R690" s="222"/>
      <c r="S690" s="222"/>
      <c r="T690" s="222"/>
      <c r="U690" s="222"/>
      <c r="V690" s="222"/>
      <c r="W690" s="222"/>
      <c r="X690" s="222"/>
      <c r="Y690" s="222"/>
      <c r="Z690" s="212"/>
      <c r="AA690" s="212"/>
      <c r="AB690" s="212"/>
      <c r="AC690" s="212"/>
      <c r="AD690" s="212"/>
      <c r="AE690" s="212"/>
      <c r="AF690" s="212"/>
      <c r="AG690" s="212" t="s">
        <v>158</v>
      </c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ht="22.5" outlineLevel="1" x14ac:dyDescent="0.2">
      <c r="A691" s="235">
        <v>147</v>
      </c>
      <c r="B691" s="236" t="s">
        <v>708</v>
      </c>
      <c r="C691" s="249" t="s">
        <v>709</v>
      </c>
      <c r="D691" s="237" t="s">
        <v>228</v>
      </c>
      <c r="E691" s="238">
        <v>16</v>
      </c>
      <c r="F691" s="239"/>
      <c r="G691" s="240">
        <f>ROUND(E691*F691,2)</f>
        <v>0</v>
      </c>
      <c r="H691" s="239"/>
      <c r="I691" s="240">
        <f>ROUND(E691*H691,2)</f>
        <v>0</v>
      </c>
      <c r="J691" s="239"/>
      <c r="K691" s="240">
        <f>ROUND(E691*J691,2)</f>
        <v>0</v>
      </c>
      <c r="L691" s="240">
        <v>21</v>
      </c>
      <c r="M691" s="240">
        <f>G691*(1+L691/100)</f>
        <v>0</v>
      </c>
      <c r="N691" s="238">
        <v>0</v>
      </c>
      <c r="O691" s="238">
        <f>ROUND(E691*N691,2)</f>
        <v>0</v>
      </c>
      <c r="P691" s="238">
        <v>0</v>
      </c>
      <c r="Q691" s="238">
        <f>ROUND(E691*P691,2)</f>
        <v>0</v>
      </c>
      <c r="R691" s="240" t="s">
        <v>313</v>
      </c>
      <c r="S691" s="240" t="s">
        <v>148</v>
      </c>
      <c r="T691" s="241" t="s">
        <v>149</v>
      </c>
      <c r="U691" s="222">
        <v>2.65</v>
      </c>
      <c r="V691" s="222">
        <f>ROUND(E691*U691,2)</f>
        <v>42.4</v>
      </c>
      <c r="W691" s="222"/>
      <c r="X691" s="222" t="s">
        <v>150</v>
      </c>
      <c r="Y691" s="222" t="s">
        <v>151</v>
      </c>
      <c r="Z691" s="212"/>
      <c r="AA691" s="212"/>
      <c r="AB691" s="212"/>
      <c r="AC691" s="212"/>
      <c r="AD691" s="212"/>
      <c r="AE691" s="212"/>
      <c r="AF691" s="212"/>
      <c r="AG691" s="212" t="s">
        <v>152</v>
      </c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2" x14ac:dyDescent="0.2">
      <c r="A692" s="219"/>
      <c r="B692" s="220"/>
      <c r="C692" s="251" t="s">
        <v>710</v>
      </c>
      <c r="D692" s="223"/>
      <c r="E692" s="224">
        <v>16</v>
      </c>
      <c r="F692" s="222"/>
      <c r="G692" s="222"/>
      <c r="H692" s="222"/>
      <c r="I692" s="222"/>
      <c r="J692" s="222"/>
      <c r="K692" s="222"/>
      <c r="L692" s="222"/>
      <c r="M692" s="222"/>
      <c r="N692" s="221"/>
      <c r="O692" s="221"/>
      <c r="P692" s="221"/>
      <c r="Q692" s="221"/>
      <c r="R692" s="222"/>
      <c r="S692" s="222"/>
      <c r="T692" s="222"/>
      <c r="U692" s="222"/>
      <c r="V692" s="222"/>
      <c r="W692" s="222"/>
      <c r="X692" s="222"/>
      <c r="Y692" s="222"/>
      <c r="Z692" s="212"/>
      <c r="AA692" s="212"/>
      <c r="AB692" s="212"/>
      <c r="AC692" s="212"/>
      <c r="AD692" s="212"/>
      <c r="AE692" s="212"/>
      <c r="AF692" s="212"/>
      <c r="AG692" s="212" t="s">
        <v>156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3" x14ac:dyDescent="0.2">
      <c r="A693" s="219"/>
      <c r="B693" s="220"/>
      <c r="C693" s="251" t="s">
        <v>711</v>
      </c>
      <c r="D693" s="223"/>
      <c r="E693" s="224"/>
      <c r="F693" s="222"/>
      <c r="G693" s="222"/>
      <c r="H693" s="222"/>
      <c r="I693" s="222"/>
      <c r="J693" s="222"/>
      <c r="K693" s="222"/>
      <c r="L693" s="222"/>
      <c r="M693" s="222"/>
      <c r="N693" s="221"/>
      <c r="O693" s="221"/>
      <c r="P693" s="221"/>
      <c r="Q693" s="221"/>
      <c r="R693" s="222"/>
      <c r="S693" s="222"/>
      <c r="T693" s="222"/>
      <c r="U693" s="222"/>
      <c r="V693" s="222"/>
      <c r="W693" s="222"/>
      <c r="X693" s="222"/>
      <c r="Y693" s="222"/>
      <c r="Z693" s="212"/>
      <c r="AA693" s="212"/>
      <c r="AB693" s="212"/>
      <c r="AC693" s="212"/>
      <c r="AD693" s="212"/>
      <c r="AE693" s="212"/>
      <c r="AF693" s="212"/>
      <c r="AG693" s="212" t="s">
        <v>156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2" x14ac:dyDescent="0.2">
      <c r="A694" s="219"/>
      <c r="B694" s="220"/>
      <c r="C694" s="252"/>
      <c r="D694" s="243"/>
      <c r="E694" s="243"/>
      <c r="F694" s="243"/>
      <c r="G694" s="243"/>
      <c r="H694" s="222"/>
      <c r="I694" s="222"/>
      <c r="J694" s="222"/>
      <c r="K694" s="222"/>
      <c r="L694" s="222"/>
      <c r="M694" s="222"/>
      <c r="N694" s="221"/>
      <c r="O694" s="221"/>
      <c r="P694" s="221"/>
      <c r="Q694" s="221"/>
      <c r="R694" s="222"/>
      <c r="S694" s="222"/>
      <c r="T694" s="222"/>
      <c r="U694" s="222"/>
      <c r="V694" s="222"/>
      <c r="W694" s="222"/>
      <c r="X694" s="222"/>
      <c r="Y694" s="222"/>
      <c r="Z694" s="212"/>
      <c r="AA694" s="212"/>
      <c r="AB694" s="212"/>
      <c r="AC694" s="212"/>
      <c r="AD694" s="212"/>
      <c r="AE694" s="212"/>
      <c r="AF694" s="212"/>
      <c r="AG694" s="212" t="s">
        <v>158</v>
      </c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">
      <c r="A695" s="235">
        <v>148</v>
      </c>
      <c r="B695" s="236" t="s">
        <v>712</v>
      </c>
      <c r="C695" s="249" t="s">
        <v>713</v>
      </c>
      <c r="D695" s="237" t="s">
        <v>228</v>
      </c>
      <c r="E695" s="238">
        <v>16</v>
      </c>
      <c r="F695" s="239"/>
      <c r="G695" s="240">
        <f>ROUND(E695*F695,2)</f>
        <v>0</v>
      </c>
      <c r="H695" s="239"/>
      <c r="I695" s="240">
        <f>ROUND(E695*H695,2)</f>
        <v>0</v>
      </c>
      <c r="J695" s="239"/>
      <c r="K695" s="240">
        <f>ROUND(E695*J695,2)</f>
        <v>0</v>
      </c>
      <c r="L695" s="240">
        <v>21</v>
      </c>
      <c r="M695" s="240">
        <f>G695*(1+L695/100)</f>
        <v>0</v>
      </c>
      <c r="N695" s="238">
        <v>0</v>
      </c>
      <c r="O695" s="238">
        <f>ROUND(E695*N695,2)</f>
        <v>0</v>
      </c>
      <c r="P695" s="238">
        <v>0.06</v>
      </c>
      <c r="Q695" s="238">
        <f>ROUND(E695*P695,2)</f>
        <v>0.96</v>
      </c>
      <c r="R695" s="240" t="s">
        <v>313</v>
      </c>
      <c r="S695" s="240" t="s">
        <v>148</v>
      </c>
      <c r="T695" s="241" t="s">
        <v>149</v>
      </c>
      <c r="U695" s="222">
        <v>0.62</v>
      </c>
      <c r="V695" s="222">
        <f>ROUND(E695*U695,2)</f>
        <v>9.92</v>
      </c>
      <c r="W695" s="222"/>
      <c r="X695" s="222" t="s">
        <v>150</v>
      </c>
      <c r="Y695" s="222" t="s">
        <v>151</v>
      </c>
      <c r="Z695" s="212"/>
      <c r="AA695" s="212"/>
      <c r="AB695" s="212"/>
      <c r="AC695" s="212"/>
      <c r="AD695" s="212"/>
      <c r="AE695" s="212"/>
      <c r="AF695" s="212"/>
      <c r="AG695" s="212" t="s">
        <v>152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2" x14ac:dyDescent="0.2">
      <c r="A696" s="219"/>
      <c r="B696" s="220"/>
      <c r="C696" s="251" t="s">
        <v>714</v>
      </c>
      <c r="D696" s="223"/>
      <c r="E696" s="224">
        <v>16</v>
      </c>
      <c r="F696" s="222"/>
      <c r="G696" s="222"/>
      <c r="H696" s="222"/>
      <c r="I696" s="222"/>
      <c r="J696" s="222"/>
      <c r="K696" s="222"/>
      <c r="L696" s="222"/>
      <c r="M696" s="222"/>
      <c r="N696" s="221"/>
      <c r="O696" s="221"/>
      <c r="P696" s="221"/>
      <c r="Q696" s="221"/>
      <c r="R696" s="222"/>
      <c r="S696" s="222"/>
      <c r="T696" s="222"/>
      <c r="U696" s="222"/>
      <c r="V696" s="222"/>
      <c r="W696" s="222"/>
      <c r="X696" s="222"/>
      <c r="Y696" s="222"/>
      <c r="Z696" s="212"/>
      <c r="AA696" s="212"/>
      <c r="AB696" s="212"/>
      <c r="AC696" s="212"/>
      <c r="AD696" s="212"/>
      <c r="AE696" s="212"/>
      <c r="AF696" s="212"/>
      <c r="AG696" s="212" t="s">
        <v>156</v>
      </c>
      <c r="AH696" s="212">
        <v>0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2" x14ac:dyDescent="0.2">
      <c r="A697" s="219"/>
      <c r="B697" s="220"/>
      <c r="C697" s="252"/>
      <c r="D697" s="243"/>
      <c r="E697" s="243"/>
      <c r="F697" s="243"/>
      <c r="G697" s="243"/>
      <c r="H697" s="222"/>
      <c r="I697" s="222"/>
      <c r="J697" s="222"/>
      <c r="K697" s="222"/>
      <c r="L697" s="222"/>
      <c r="M697" s="222"/>
      <c r="N697" s="221"/>
      <c r="O697" s="221"/>
      <c r="P697" s="221"/>
      <c r="Q697" s="221"/>
      <c r="R697" s="222"/>
      <c r="S697" s="222"/>
      <c r="T697" s="222"/>
      <c r="U697" s="222"/>
      <c r="V697" s="222"/>
      <c r="W697" s="222"/>
      <c r="X697" s="222"/>
      <c r="Y697" s="222"/>
      <c r="Z697" s="212"/>
      <c r="AA697" s="212"/>
      <c r="AB697" s="212"/>
      <c r="AC697" s="212"/>
      <c r="AD697" s="212"/>
      <c r="AE697" s="212"/>
      <c r="AF697" s="212"/>
      <c r="AG697" s="212" t="s">
        <v>158</v>
      </c>
      <c r="AH697" s="212"/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">
      <c r="A698" s="235">
        <v>149</v>
      </c>
      <c r="B698" s="236" t="s">
        <v>715</v>
      </c>
      <c r="C698" s="249" t="s">
        <v>716</v>
      </c>
      <c r="D698" s="237" t="s">
        <v>219</v>
      </c>
      <c r="E698" s="238">
        <v>431.5</v>
      </c>
      <c r="F698" s="239"/>
      <c r="G698" s="240">
        <f>ROUND(E698*F698,2)</f>
        <v>0</v>
      </c>
      <c r="H698" s="239"/>
      <c r="I698" s="240">
        <f>ROUND(E698*H698,2)</f>
        <v>0</v>
      </c>
      <c r="J698" s="239"/>
      <c r="K698" s="240">
        <f>ROUND(E698*J698,2)</f>
        <v>0</v>
      </c>
      <c r="L698" s="240">
        <v>21</v>
      </c>
      <c r="M698" s="240">
        <f>G698*(1+L698/100)</f>
        <v>0</v>
      </c>
      <c r="N698" s="238">
        <v>0</v>
      </c>
      <c r="O698" s="238">
        <f>ROUND(E698*N698,2)</f>
        <v>0</v>
      </c>
      <c r="P698" s="238">
        <v>1E-3</v>
      </c>
      <c r="Q698" s="238">
        <f>ROUND(E698*P698,2)</f>
        <v>0.43</v>
      </c>
      <c r="R698" s="240" t="s">
        <v>313</v>
      </c>
      <c r="S698" s="240" t="s">
        <v>148</v>
      </c>
      <c r="T698" s="241" t="s">
        <v>149</v>
      </c>
      <c r="U698" s="222">
        <v>0.252</v>
      </c>
      <c r="V698" s="222">
        <f>ROUND(E698*U698,2)</f>
        <v>108.74</v>
      </c>
      <c r="W698" s="222"/>
      <c r="X698" s="222" t="s">
        <v>150</v>
      </c>
      <c r="Y698" s="222" t="s">
        <v>151</v>
      </c>
      <c r="Z698" s="212"/>
      <c r="AA698" s="212"/>
      <c r="AB698" s="212"/>
      <c r="AC698" s="212"/>
      <c r="AD698" s="212"/>
      <c r="AE698" s="212"/>
      <c r="AF698" s="212"/>
      <c r="AG698" s="212" t="s">
        <v>152</v>
      </c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2" x14ac:dyDescent="0.2">
      <c r="A699" s="219"/>
      <c r="B699" s="220"/>
      <c r="C699" s="251" t="s">
        <v>252</v>
      </c>
      <c r="D699" s="223"/>
      <c r="E699" s="224">
        <v>431.5</v>
      </c>
      <c r="F699" s="222"/>
      <c r="G699" s="222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22"/>
      <c r="Z699" s="212"/>
      <c r="AA699" s="212"/>
      <c r="AB699" s="212"/>
      <c r="AC699" s="212"/>
      <c r="AD699" s="212"/>
      <c r="AE699" s="212"/>
      <c r="AF699" s="212"/>
      <c r="AG699" s="212" t="s">
        <v>156</v>
      </c>
      <c r="AH699" s="212">
        <v>0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3" x14ac:dyDescent="0.2">
      <c r="A700" s="219"/>
      <c r="B700" s="220"/>
      <c r="C700" s="251" t="s">
        <v>253</v>
      </c>
      <c r="D700" s="223"/>
      <c r="E700" s="224"/>
      <c r="F700" s="222"/>
      <c r="G700" s="222"/>
      <c r="H700" s="222"/>
      <c r="I700" s="222"/>
      <c r="J700" s="222"/>
      <c r="K700" s="222"/>
      <c r="L700" s="222"/>
      <c r="M700" s="222"/>
      <c r="N700" s="221"/>
      <c r="O700" s="221"/>
      <c r="P700" s="221"/>
      <c r="Q700" s="221"/>
      <c r="R700" s="222"/>
      <c r="S700" s="222"/>
      <c r="T700" s="222"/>
      <c r="U700" s="222"/>
      <c r="V700" s="222"/>
      <c r="W700" s="222"/>
      <c r="X700" s="222"/>
      <c r="Y700" s="222"/>
      <c r="Z700" s="212"/>
      <c r="AA700" s="212"/>
      <c r="AB700" s="212"/>
      <c r="AC700" s="212"/>
      <c r="AD700" s="212"/>
      <c r="AE700" s="212"/>
      <c r="AF700" s="212"/>
      <c r="AG700" s="212" t="s">
        <v>156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2" x14ac:dyDescent="0.2">
      <c r="A701" s="219"/>
      <c r="B701" s="220"/>
      <c r="C701" s="252"/>
      <c r="D701" s="243"/>
      <c r="E701" s="243"/>
      <c r="F701" s="243"/>
      <c r="G701" s="243"/>
      <c r="H701" s="222"/>
      <c r="I701" s="222"/>
      <c r="J701" s="222"/>
      <c r="K701" s="222"/>
      <c r="L701" s="222"/>
      <c r="M701" s="222"/>
      <c r="N701" s="221"/>
      <c r="O701" s="221"/>
      <c r="P701" s="221"/>
      <c r="Q701" s="221"/>
      <c r="R701" s="222"/>
      <c r="S701" s="222"/>
      <c r="T701" s="222"/>
      <c r="U701" s="222"/>
      <c r="V701" s="222"/>
      <c r="W701" s="222"/>
      <c r="X701" s="222"/>
      <c r="Y701" s="222"/>
      <c r="Z701" s="212"/>
      <c r="AA701" s="212"/>
      <c r="AB701" s="212"/>
      <c r="AC701" s="212"/>
      <c r="AD701" s="212"/>
      <c r="AE701" s="212"/>
      <c r="AF701" s="212"/>
      <c r="AG701" s="212" t="s">
        <v>158</v>
      </c>
      <c r="AH701" s="212"/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1" x14ac:dyDescent="0.2">
      <c r="A702" s="235">
        <v>150</v>
      </c>
      <c r="B702" s="236" t="s">
        <v>717</v>
      </c>
      <c r="C702" s="249" t="s">
        <v>718</v>
      </c>
      <c r="D702" s="237" t="s">
        <v>323</v>
      </c>
      <c r="E702" s="238">
        <v>71.5</v>
      </c>
      <c r="F702" s="239"/>
      <c r="G702" s="240">
        <f>ROUND(E702*F702,2)</f>
        <v>0</v>
      </c>
      <c r="H702" s="239"/>
      <c r="I702" s="240">
        <f>ROUND(E702*H702,2)</f>
        <v>0</v>
      </c>
      <c r="J702" s="239"/>
      <c r="K702" s="240">
        <f>ROUND(E702*J702,2)</f>
        <v>0</v>
      </c>
      <c r="L702" s="240">
        <v>21</v>
      </c>
      <c r="M702" s="240">
        <f>G702*(1+L702/100)</f>
        <v>0</v>
      </c>
      <c r="N702" s="238">
        <v>6.0000000000000002E-5</v>
      </c>
      <c r="O702" s="238">
        <f>ROUND(E702*N702,2)</f>
        <v>0</v>
      </c>
      <c r="P702" s="238">
        <v>1E-3</v>
      </c>
      <c r="Q702" s="238">
        <f>ROUND(E702*P702,2)</f>
        <v>7.0000000000000007E-2</v>
      </c>
      <c r="R702" s="240" t="s">
        <v>313</v>
      </c>
      <c r="S702" s="240" t="s">
        <v>148</v>
      </c>
      <c r="T702" s="241" t="s">
        <v>149</v>
      </c>
      <c r="U702" s="222">
        <v>9.7000000000000003E-2</v>
      </c>
      <c r="V702" s="222">
        <f>ROUND(E702*U702,2)</f>
        <v>6.94</v>
      </c>
      <c r="W702" s="222"/>
      <c r="X702" s="222" t="s">
        <v>150</v>
      </c>
      <c r="Y702" s="222" t="s">
        <v>151</v>
      </c>
      <c r="Z702" s="212"/>
      <c r="AA702" s="212"/>
      <c r="AB702" s="212"/>
      <c r="AC702" s="212"/>
      <c r="AD702" s="212"/>
      <c r="AE702" s="212"/>
      <c r="AF702" s="212"/>
      <c r="AG702" s="212" t="s">
        <v>152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2" x14ac:dyDescent="0.2">
      <c r="A703" s="219"/>
      <c r="B703" s="220"/>
      <c r="C703" s="251" t="s">
        <v>719</v>
      </c>
      <c r="D703" s="223"/>
      <c r="E703" s="224">
        <v>71.5</v>
      </c>
      <c r="F703" s="222"/>
      <c r="G703" s="222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22"/>
      <c r="Z703" s="212"/>
      <c r="AA703" s="212"/>
      <c r="AB703" s="212"/>
      <c r="AC703" s="212"/>
      <c r="AD703" s="212"/>
      <c r="AE703" s="212"/>
      <c r="AF703" s="212"/>
      <c r="AG703" s="212" t="s">
        <v>156</v>
      </c>
      <c r="AH703" s="212">
        <v>0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2" x14ac:dyDescent="0.2">
      <c r="A704" s="219"/>
      <c r="B704" s="220"/>
      <c r="C704" s="252"/>
      <c r="D704" s="243"/>
      <c r="E704" s="243"/>
      <c r="F704" s="243"/>
      <c r="G704" s="243"/>
      <c r="H704" s="222"/>
      <c r="I704" s="222"/>
      <c r="J704" s="222"/>
      <c r="K704" s="222"/>
      <c r="L704" s="222"/>
      <c r="M704" s="222"/>
      <c r="N704" s="221"/>
      <c r="O704" s="221"/>
      <c r="P704" s="221"/>
      <c r="Q704" s="221"/>
      <c r="R704" s="222"/>
      <c r="S704" s="222"/>
      <c r="T704" s="222"/>
      <c r="U704" s="222"/>
      <c r="V704" s="222"/>
      <c r="W704" s="222"/>
      <c r="X704" s="222"/>
      <c r="Y704" s="222"/>
      <c r="Z704" s="212"/>
      <c r="AA704" s="212"/>
      <c r="AB704" s="212"/>
      <c r="AC704" s="212"/>
      <c r="AD704" s="212"/>
      <c r="AE704" s="212"/>
      <c r="AF704" s="212"/>
      <c r="AG704" s="212" t="s">
        <v>158</v>
      </c>
      <c r="AH704" s="212"/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">
      <c r="A705" s="235">
        <v>151</v>
      </c>
      <c r="B705" s="236" t="s">
        <v>720</v>
      </c>
      <c r="C705" s="249" t="s">
        <v>721</v>
      </c>
      <c r="D705" s="237" t="s">
        <v>146</v>
      </c>
      <c r="E705" s="238">
        <v>991</v>
      </c>
      <c r="F705" s="239"/>
      <c r="G705" s="240">
        <f>ROUND(E705*F705,2)</f>
        <v>0</v>
      </c>
      <c r="H705" s="239"/>
      <c r="I705" s="240">
        <f>ROUND(E705*H705,2)</f>
        <v>0</v>
      </c>
      <c r="J705" s="239"/>
      <c r="K705" s="240">
        <f>ROUND(E705*J705,2)</f>
        <v>0</v>
      </c>
      <c r="L705" s="240">
        <v>21</v>
      </c>
      <c r="M705" s="240">
        <f>G705*(1+L705/100)</f>
        <v>0</v>
      </c>
      <c r="N705" s="238">
        <v>3.5310000000000001E-2</v>
      </c>
      <c r="O705" s="238">
        <f>ROUND(E705*N705,2)</f>
        <v>34.99</v>
      </c>
      <c r="P705" s="238">
        <v>0</v>
      </c>
      <c r="Q705" s="238">
        <f>ROUND(E705*P705,2)</f>
        <v>0</v>
      </c>
      <c r="R705" s="240"/>
      <c r="S705" s="240" t="s">
        <v>189</v>
      </c>
      <c r="T705" s="241" t="s">
        <v>320</v>
      </c>
      <c r="U705" s="222">
        <v>2.6</v>
      </c>
      <c r="V705" s="222">
        <f>ROUND(E705*U705,2)</f>
        <v>2576.6</v>
      </c>
      <c r="W705" s="222"/>
      <c r="X705" s="222" t="s">
        <v>150</v>
      </c>
      <c r="Y705" s="222" t="s">
        <v>151</v>
      </c>
      <c r="Z705" s="212"/>
      <c r="AA705" s="212"/>
      <c r="AB705" s="212"/>
      <c r="AC705" s="212"/>
      <c r="AD705" s="212"/>
      <c r="AE705" s="212"/>
      <c r="AF705" s="212"/>
      <c r="AG705" s="212" t="s">
        <v>152</v>
      </c>
      <c r="AH705" s="212"/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ht="22.5" outlineLevel="2" x14ac:dyDescent="0.2">
      <c r="A706" s="219"/>
      <c r="B706" s="220"/>
      <c r="C706" s="253" t="s">
        <v>722</v>
      </c>
      <c r="D706" s="244"/>
      <c r="E706" s="244"/>
      <c r="F706" s="244"/>
      <c r="G706" s="244"/>
      <c r="H706" s="222"/>
      <c r="I706" s="222"/>
      <c r="J706" s="222"/>
      <c r="K706" s="222"/>
      <c r="L706" s="222"/>
      <c r="M706" s="222"/>
      <c r="N706" s="221"/>
      <c r="O706" s="221"/>
      <c r="P706" s="221"/>
      <c r="Q706" s="221"/>
      <c r="R706" s="222"/>
      <c r="S706" s="222"/>
      <c r="T706" s="222"/>
      <c r="U706" s="222"/>
      <c r="V706" s="222"/>
      <c r="W706" s="222"/>
      <c r="X706" s="222"/>
      <c r="Y706" s="222"/>
      <c r="Z706" s="212"/>
      <c r="AA706" s="212"/>
      <c r="AB706" s="212"/>
      <c r="AC706" s="212"/>
      <c r="AD706" s="212"/>
      <c r="AE706" s="212"/>
      <c r="AF706" s="212"/>
      <c r="AG706" s="212" t="s">
        <v>184</v>
      </c>
      <c r="AH706" s="212"/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45" t="str">
        <f>C706</f>
        <v>Dodávka a montáž keramického obkladu pomocí chemie, nosné Al konstrukce včetně kotevních prvků, odsazení konstrukce do 250 mm, tepelné minerální izolace včetně kotev a difuzní folie.</v>
      </c>
      <c r="BB706" s="212"/>
      <c r="BC706" s="212"/>
      <c r="BD706" s="212"/>
      <c r="BE706" s="212"/>
      <c r="BF706" s="212"/>
      <c r="BG706" s="212"/>
      <c r="BH706" s="212"/>
    </row>
    <row r="707" spans="1:60" outlineLevel="2" x14ac:dyDescent="0.2">
      <c r="A707" s="219"/>
      <c r="B707" s="220"/>
      <c r="C707" s="251" t="s">
        <v>695</v>
      </c>
      <c r="D707" s="223"/>
      <c r="E707" s="224">
        <v>495.5</v>
      </c>
      <c r="F707" s="222"/>
      <c r="G707" s="222"/>
      <c r="H707" s="222"/>
      <c r="I707" s="222"/>
      <c r="J707" s="222"/>
      <c r="K707" s="222"/>
      <c r="L707" s="222"/>
      <c r="M707" s="222"/>
      <c r="N707" s="221"/>
      <c r="O707" s="221"/>
      <c r="P707" s="221"/>
      <c r="Q707" s="221"/>
      <c r="R707" s="222"/>
      <c r="S707" s="222"/>
      <c r="T707" s="222"/>
      <c r="U707" s="222"/>
      <c r="V707" s="222"/>
      <c r="W707" s="222"/>
      <c r="X707" s="222"/>
      <c r="Y707" s="222"/>
      <c r="Z707" s="212"/>
      <c r="AA707" s="212"/>
      <c r="AB707" s="212"/>
      <c r="AC707" s="212"/>
      <c r="AD707" s="212"/>
      <c r="AE707" s="212"/>
      <c r="AF707" s="212"/>
      <c r="AG707" s="212" t="s">
        <v>156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3" x14ac:dyDescent="0.2">
      <c r="A708" s="219"/>
      <c r="B708" s="220"/>
      <c r="C708" s="251" t="s">
        <v>696</v>
      </c>
      <c r="D708" s="223"/>
      <c r="E708" s="224">
        <v>495.5</v>
      </c>
      <c r="F708" s="222"/>
      <c r="G708" s="222"/>
      <c r="H708" s="222"/>
      <c r="I708" s="222"/>
      <c r="J708" s="222"/>
      <c r="K708" s="222"/>
      <c r="L708" s="222"/>
      <c r="M708" s="222"/>
      <c r="N708" s="221"/>
      <c r="O708" s="221"/>
      <c r="P708" s="221"/>
      <c r="Q708" s="221"/>
      <c r="R708" s="222"/>
      <c r="S708" s="222"/>
      <c r="T708" s="222"/>
      <c r="U708" s="222"/>
      <c r="V708" s="222"/>
      <c r="W708" s="222"/>
      <c r="X708" s="222"/>
      <c r="Y708" s="222"/>
      <c r="Z708" s="212"/>
      <c r="AA708" s="212"/>
      <c r="AB708" s="212"/>
      <c r="AC708" s="212"/>
      <c r="AD708" s="212"/>
      <c r="AE708" s="212"/>
      <c r="AF708" s="212"/>
      <c r="AG708" s="212" t="s">
        <v>156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3" x14ac:dyDescent="0.2">
      <c r="A709" s="219"/>
      <c r="B709" s="220"/>
      <c r="C709" s="251" t="s">
        <v>450</v>
      </c>
      <c r="D709" s="223"/>
      <c r="E709" s="224"/>
      <c r="F709" s="222"/>
      <c r="G709" s="222"/>
      <c r="H709" s="222"/>
      <c r="I709" s="222"/>
      <c r="J709" s="222"/>
      <c r="K709" s="222"/>
      <c r="L709" s="222"/>
      <c r="M709" s="222"/>
      <c r="N709" s="221"/>
      <c r="O709" s="221"/>
      <c r="P709" s="221"/>
      <c r="Q709" s="221"/>
      <c r="R709" s="222"/>
      <c r="S709" s="222"/>
      <c r="T709" s="222"/>
      <c r="U709" s="222"/>
      <c r="V709" s="222"/>
      <c r="W709" s="222"/>
      <c r="X709" s="222"/>
      <c r="Y709" s="222"/>
      <c r="Z709" s="212"/>
      <c r="AA709" s="212"/>
      <c r="AB709" s="212"/>
      <c r="AC709" s="212"/>
      <c r="AD709" s="212"/>
      <c r="AE709" s="212"/>
      <c r="AF709" s="212"/>
      <c r="AG709" s="212" t="s">
        <v>156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2" x14ac:dyDescent="0.2">
      <c r="A710" s="219"/>
      <c r="B710" s="220"/>
      <c r="C710" s="252"/>
      <c r="D710" s="243"/>
      <c r="E710" s="243"/>
      <c r="F710" s="243"/>
      <c r="G710" s="243"/>
      <c r="H710" s="222"/>
      <c r="I710" s="222"/>
      <c r="J710" s="222"/>
      <c r="K710" s="222"/>
      <c r="L710" s="222"/>
      <c r="M710" s="222"/>
      <c r="N710" s="221"/>
      <c r="O710" s="221"/>
      <c r="P710" s="221"/>
      <c r="Q710" s="221"/>
      <c r="R710" s="222"/>
      <c r="S710" s="222"/>
      <c r="T710" s="222"/>
      <c r="U710" s="222"/>
      <c r="V710" s="222"/>
      <c r="W710" s="222"/>
      <c r="X710" s="222"/>
      <c r="Y710" s="222"/>
      <c r="Z710" s="212"/>
      <c r="AA710" s="212"/>
      <c r="AB710" s="212"/>
      <c r="AC710" s="212"/>
      <c r="AD710" s="212"/>
      <c r="AE710" s="212"/>
      <c r="AF710" s="212"/>
      <c r="AG710" s="212" t="s">
        <v>158</v>
      </c>
      <c r="AH710" s="212"/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35">
        <v>152</v>
      </c>
      <c r="B711" s="236" t="s">
        <v>723</v>
      </c>
      <c r="C711" s="249" t="s">
        <v>724</v>
      </c>
      <c r="D711" s="237" t="s">
        <v>219</v>
      </c>
      <c r="E711" s="238">
        <v>203.25</v>
      </c>
      <c r="F711" s="239"/>
      <c r="G711" s="240">
        <f>ROUND(E711*F711,2)</f>
        <v>0</v>
      </c>
      <c r="H711" s="239"/>
      <c r="I711" s="240">
        <f>ROUND(E711*H711,2)</f>
        <v>0</v>
      </c>
      <c r="J711" s="239"/>
      <c r="K711" s="240">
        <f>ROUND(E711*J711,2)</f>
        <v>0</v>
      </c>
      <c r="L711" s="240">
        <v>21</v>
      </c>
      <c r="M711" s="240">
        <f>G711*(1+L711/100)</f>
        <v>0</v>
      </c>
      <c r="N711" s="238">
        <v>6.8799999999999998E-3</v>
      </c>
      <c r="O711" s="238">
        <f>ROUND(E711*N711,2)</f>
        <v>1.4</v>
      </c>
      <c r="P711" s="238">
        <v>0</v>
      </c>
      <c r="Q711" s="238">
        <f>ROUND(E711*P711,2)</f>
        <v>0</v>
      </c>
      <c r="R711" s="240"/>
      <c r="S711" s="240" t="s">
        <v>189</v>
      </c>
      <c r="T711" s="241" t="s">
        <v>320</v>
      </c>
      <c r="U711" s="222">
        <v>3.15</v>
      </c>
      <c r="V711" s="222">
        <f>ROUND(E711*U711,2)</f>
        <v>640.24</v>
      </c>
      <c r="W711" s="222"/>
      <c r="X711" s="222" t="s">
        <v>150</v>
      </c>
      <c r="Y711" s="222" t="s">
        <v>151</v>
      </c>
      <c r="Z711" s="212"/>
      <c r="AA711" s="212"/>
      <c r="AB711" s="212"/>
      <c r="AC711" s="212"/>
      <c r="AD711" s="212"/>
      <c r="AE711" s="212"/>
      <c r="AF711" s="212"/>
      <c r="AG711" s="212" t="s">
        <v>152</v>
      </c>
      <c r="AH711" s="212"/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2" x14ac:dyDescent="0.2">
      <c r="A712" s="219"/>
      <c r="B712" s="220"/>
      <c r="C712" s="253" t="s">
        <v>725</v>
      </c>
      <c r="D712" s="244"/>
      <c r="E712" s="244"/>
      <c r="F712" s="244"/>
      <c r="G712" s="244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22"/>
      <c r="Z712" s="212"/>
      <c r="AA712" s="212"/>
      <c r="AB712" s="212"/>
      <c r="AC712" s="212"/>
      <c r="AD712" s="212"/>
      <c r="AE712" s="212"/>
      <c r="AF712" s="212"/>
      <c r="AG712" s="212" t="s">
        <v>184</v>
      </c>
      <c r="AH712" s="212"/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2" x14ac:dyDescent="0.2">
      <c r="A713" s="219"/>
      <c r="B713" s="220"/>
      <c r="C713" s="251" t="s">
        <v>726</v>
      </c>
      <c r="D713" s="223"/>
      <c r="E713" s="224">
        <v>128.55000000000001</v>
      </c>
      <c r="F713" s="222"/>
      <c r="G713" s="222"/>
      <c r="H713" s="222"/>
      <c r="I713" s="222"/>
      <c r="J713" s="222"/>
      <c r="K713" s="222"/>
      <c r="L713" s="222"/>
      <c r="M713" s="222"/>
      <c r="N713" s="221"/>
      <c r="O713" s="221"/>
      <c r="P713" s="221"/>
      <c r="Q713" s="221"/>
      <c r="R713" s="222"/>
      <c r="S713" s="222"/>
      <c r="T713" s="222"/>
      <c r="U713" s="222"/>
      <c r="V713" s="222"/>
      <c r="W713" s="222"/>
      <c r="X713" s="222"/>
      <c r="Y713" s="222"/>
      <c r="Z713" s="212"/>
      <c r="AA713" s="212"/>
      <c r="AB713" s="212"/>
      <c r="AC713" s="212"/>
      <c r="AD713" s="212"/>
      <c r="AE713" s="212"/>
      <c r="AF713" s="212"/>
      <c r="AG713" s="212" t="s">
        <v>156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3" x14ac:dyDescent="0.2">
      <c r="A714" s="219"/>
      <c r="B714" s="220"/>
      <c r="C714" s="251" t="s">
        <v>727</v>
      </c>
      <c r="D714" s="223"/>
      <c r="E714" s="224">
        <v>74.7</v>
      </c>
      <c r="F714" s="222"/>
      <c r="G714" s="222"/>
      <c r="H714" s="222"/>
      <c r="I714" s="222"/>
      <c r="J714" s="222"/>
      <c r="K714" s="222"/>
      <c r="L714" s="222"/>
      <c r="M714" s="222"/>
      <c r="N714" s="221"/>
      <c r="O714" s="221"/>
      <c r="P714" s="221"/>
      <c r="Q714" s="221"/>
      <c r="R714" s="222"/>
      <c r="S714" s="222"/>
      <c r="T714" s="222"/>
      <c r="U714" s="222"/>
      <c r="V714" s="222"/>
      <c r="W714" s="222"/>
      <c r="X714" s="222"/>
      <c r="Y714" s="222"/>
      <c r="Z714" s="212"/>
      <c r="AA714" s="212"/>
      <c r="AB714" s="212"/>
      <c r="AC714" s="212"/>
      <c r="AD714" s="212"/>
      <c r="AE714" s="212"/>
      <c r="AF714" s="212"/>
      <c r="AG714" s="212" t="s">
        <v>156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3" x14ac:dyDescent="0.2">
      <c r="A715" s="219"/>
      <c r="B715" s="220"/>
      <c r="C715" s="251" t="s">
        <v>450</v>
      </c>
      <c r="D715" s="223"/>
      <c r="E715" s="224"/>
      <c r="F715" s="222"/>
      <c r="G715" s="222"/>
      <c r="H715" s="222"/>
      <c r="I715" s="222"/>
      <c r="J715" s="222"/>
      <c r="K715" s="222"/>
      <c r="L715" s="222"/>
      <c r="M715" s="222"/>
      <c r="N715" s="221"/>
      <c r="O715" s="221"/>
      <c r="P715" s="221"/>
      <c r="Q715" s="221"/>
      <c r="R715" s="222"/>
      <c r="S715" s="222"/>
      <c r="T715" s="222"/>
      <c r="U715" s="222"/>
      <c r="V715" s="222"/>
      <c r="W715" s="222"/>
      <c r="X715" s="222"/>
      <c r="Y715" s="222"/>
      <c r="Z715" s="212"/>
      <c r="AA715" s="212"/>
      <c r="AB715" s="212"/>
      <c r="AC715" s="212"/>
      <c r="AD715" s="212"/>
      <c r="AE715" s="212"/>
      <c r="AF715" s="212"/>
      <c r="AG715" s="212" t="s">
        <v>156</v>
      </c>
      <c r="AH715" s="212">
        <v>0</v>
      </c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2" x14ac:dyDescent="0.2">
      <c r="A716" s="219"/>
      <c r="B716" s="220"/>
      <c r="C716" s="252"/>
      <c r="D716" s="243"/>
      <c r="E716" s="243"/>
      <c r="F716" s="243"/>
      <c r="G716" s="243"/>
      <c r="H716" s="222"/>
      <c r="I716" s="222"/>
      <c r="J716" s="222"/>
      <c r="K716" s="222"/>
      <c r="L716" s="222"/>
      <c r="M716" s="222"/>
      <c r="N716" s="221"/>
      <c r="O716" s="221"/>
      <c r="P716" s="221"/>
      <c r="Q716" s="221"/>
      <c r="R716" s="222"/>
      <c r="S716" s="222"/>
      <c r="T716" s="222"/>
      <c r="U716" s="222"/>
      <c r="V716" s="222"/>
      <c r="W716" s="222"/>
      <c r="X716" s="222"/>
      <c r="Y716" s="222"/>
      <c r="Z716" s="212"/>
      <c r="AA716" s="212"/>
      <c r="AB716" s="212"/>
      <c r="AC716" s="212"/>
      <c r="AD716" s="212"/>
      <c r="AE716" s="212"/>
      <c r="AF716" s="212"/>
      <c r="AG716" s="212" t="s">
        <v>158</v>
      </c>
      <c r="AH716" s="212"/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35">
        <v>153</v>
      </c>
      <c r="B717" s="236" t="s">
        <v>728</v>
      </c>
      <c r="C717" s="249" t="s">
        <v>729</v>
      </c>
      <c r="D717" s="237" t="s">
        <v>730</v>
      </c>
      <c r="E717" s="238">
        <v>11</v>
      </c>
      <c r="F717" s="239"/>
      <c r="G717" s="240">
        <f>ROUND(E717*F717,2)</f>
        <v>0</v>
      </c>
      <c r="H717" s="239"/>
      <c r="I717" s="240">
        <f>ROUND(E717*H717,2)</f>
        <v>0</v>
      </c>
      <c r="J717" s="239"/>
      <c r="K717" s="240">
        <f>ROUND(E717*J717,2)</f>
        <v>0</v>
      </c>
      <c r="L717" s="240">
        <v>21</v>
      </c>
      <c r="M717" s="240">
        <f>G717*(1+L717/100)</f>
        <v>0</v>
      </c>
      <c r="N717" s="238">
        <v>0</v>
      </c>
      <c r="O717" s="238">
        <f>ROUND(E717*N717,2)</f>
        <v>0</v>
      </c>
      <c r="P717" s="238">
        <v>0</v>
      </c>
      <c r="Q717" s="238">
        <f>ROUND(E717*P717,2)</f>
        <v>0</v>
      </c>
      <c r="R717" s="240"/>
      <c r="S717" s="240" t="s">
        <v>189</v>
      </c>
      <c r="T717" s="241" t="s">
        <v>320</v>
      </c>
      <c r="U717" s="222">
        <v>0</v>
      </c>
      <c r="V717" s="222">
        <f>ROUND(E717*U717,2)</f>
        <v>0</v>
      </c>
      <c r="W717" s="222"/>
      <c r="X717" s="222" t="s">
        <v>150</v>
      </c>
      <c r="Y717" s="222" t="s">
        <v>151</v>
      </c>
      <c r="Z717" s="212"/>
      <c r="AA717" s="212"/>
      <c r="AB717" s="212"/>
      <c r="AC717" s="212"/>
      <c r="AD717" s="212"/>
      <c r="AE717" s="212"/>
      <c r="AF717" s="212"/>
      <c r="AG717" s="212" t="s">
        <v>152</v>
      </c>
      <c r="AH717" s="212"/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2" x14ac:dyDescent="0.2">
      <c r="A718" s="219"/>
      <c r="B718" s="220"/>
      <c r="C718" s="251" t="s">
        <v>684</v>
      </c>
      <c r="D718" s="223"/>
      <c r="E718" s="224">
        <v>11</v>
      </c>
      <c r="F718" s="222"/>
      <c r="G718" s="222"/>
      <c r="H718" s="222"/>
      <c r="I718" s="222"/>
      <c r="J718" s="222"/>
      <c r="K718" s="222"/>
      <c r="L718" s="222"/>
      <c r="M718" s="222"/>
      <c r="N718" s="221"/>
      <c r="O718" s="221"/>
      <c r="P718" s="221"/>
      <c r="Q718" s="221"/>
      <c r="R718" s="222"/>
      <c r="S718" s="222"/>
      <c r="T718" s="222"/>
      <c r="U718" s="222"/>
      <c r="V718" s="222"/>
      <c r="W718" s="222"/>
      <c r="X718" s="222"/>
      <c r="Y718" s="222"/>
      <c r="Z718" s="212"/>
      <c r="AA718" s="212"/>
      <c r="AB718" s="212"/>
      <c r="AC718" s="212"/>
      <c r="AD718" s="212"/>
      <c r="AE718" s="212"/>
      <c r="AF718" s="212"/>
      <c r="AG718" s="212" t="s">
        <v>156</v>
      </c>
      <c r="AH718" s="212">
        <v>0</v>
      </c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3" x14ac:dyDescent="0.2">
      <c r="A719" s="219"/>
      <c r="B719" s="220"/>
      <c r="C719" s="251" t="s">
        <v>685</v>
      </c>
      <c r="D719" s="223"/>
      <c r="E719" s="224"/>
      <c r="F719" s="222"/>
      <c r="G719" s="222"/>
      <c r="H719" s="222"/>
      <c r="I719" s="222"/>
      <c r="J719" s="222"/>
      <c r="K719" s="222"/>
      <c r="L719" s="222"/>
      <c r="M719" s="222"/>
      <c r="N719" s="221"/>
      <c r="O719" s="221"/>
      <c r="P719" s="221"/>
      <c r="Q719" s="221"/>
      <c r="R719" s="222"/>
      <c r="S719" s="222"/>
      <c r="T719" s="222"/>
      <c r="U719" s="222"/>
      <c r="V719" s="222"/>
      <c r="W719" s="222"/>
      <c r="X719" s="222"/>
      <c r="Y719" s="222"/>
      <c r="Z719" s="212"/>
      <c r="AA719" s="212"/>
      <c r="AB719" s="212"/>
      <c r="AC719" s="212"/>
      <c r="AD719" s="212"/>
      <c r="AE719" s="212"/>
      <c r="AF719" s="212"/>
      <c r="AG719" s="212" t="s">
        <v>156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2" x14ac:dyDescent="0.2">
      <c r="A720" s="219"/>
      <c r="B720" s="220"/>
      <c r="C720" s="252"/>
      <c r="D720" s="243"/>
      <c r="E720" s="243"/>
      <c r="F720" s="243"/>
      <c r="G720" s="243"/>
      <c r="H720" s="222"/>
      <c r="I720" s="222"/>
      <c r="J720" s="222"/>
      <c r="K720" s="222"/>
      <c r="L720" s="222"/>
      <c r="M720" s="222"/>
      <c r="N720" s="221"/>
      <c r="O720" s="221"/>
      <c r="P720" s="221"/>
      <c r="Q720" s="221"/>
      <c r="R720" s="222"/>
      <c r="S720" s="222"/>
      <c r="T720" s="222"/>
      <c r="U720" s="222"/>
      <c r="V720" s="222"/>
      <c r="W720" s="222"/>
      <c r="X720" s="222"/>
      <c r="Y720" s="222"/>
      <c r="Z720" s="212"/>
      <c r="AA720" s="212"/>
      <c r="AB720" s="212"/>
      <c r="AC720" s="212"/>
      <c r="AD720" s="212"/>
      <c r="AE720" s="212"/>
      <c r="AF720" s="212"/>
      <c r="AG720" s="212" t="s">
        <v>158</v>
      </c>
      <c r="AH720" s="212"/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35">
        <v>154</v>
      </c>
      <c r="B721" s="236" t="s">
        <v>731</v>
      </c>
      <c r="C721" s="249" t="s">
        <v>732</v>
      </c>
      <c r="D721" s="237" t="s">
        <v>323</v>
      </c>
      <c r="E721" s="238">
        <v>85</v>
      </c>
      <c r="F721" s="239"/>
      <c r="G721" s="240">
        <f>ROUND(E721*F721,2)</f>
        <v>0</v>
      </c>
      <c r="H721" s="239"/>
      <c r="I721" s="240">
        <f>ROUND(E721*H721,2)</f>
        <v>0</v>
      </c>
      <c r="J721" s="239"/>
      <c r="K721" s="240">
        <f>ROUND(E721*J721,2)</f>
        <v>0</v>
      </c>
      <c r="L721" s="240">
        <v>21</v>
      </c>
      <c r="M721" s="240">
        <f>G721*(1+L721/100)</f>
        <v>0</v>
      </c>
      <c r="N721" s="238">
        <v>1.06E-3</v>
      </c>
      <c r="O721" s="238">
        <f>ROUND(E721*N721,2)</f>
        <v>0.09</v>
      </c>
      <c r="P721" s="238">
        <v>0</v>
      </c>
      <c r="Q721" s="238">
        <f>ROUND(E721*P721,2)</f>
        <v>0</v>
      </c>
      <c r="R721" s="240" t="s">
        <v>733</v>
      </c>
      <c r="S721" s="240" t="s">
        <v>148</v>
      </c>
      <c r="T721" s="241" t="s">
        <v>149</v>
      </c>
      <c r="U721" s="222">
        <v>0.42918000000000001</v>
      </c>
      <c r="V721" s="222">
        <f>ROUND(E721*U721,2)</f>
        <v>36.479999999999997</v>
      </c>
      <c r="W721" s="222"/>
      <c r="X721" s="222" t="s">
        <v>734</v>
      </c>
      <c r="Y721" s="222" t="s">
        <v>151</v>
      </c>
      <c r="Z721" s="212"/>
      <c r="AA721" s="212"/>
      <c r="AB721" s="212"/>
      <c r="AC721" s="212"/>
      <c r="AD721" s="212"/>
      <c r="AE721" s="212"/>
      <c r="AF721" s="212"/>
      <c r="AG721" s="212" t="s">
        <v>735</v>
      </c>
      <c r="AH721" s="212"/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2" x14ac:dyDescent="0.2">
      <c r="A722" s="219"/>
      <c r="B722" s="220"/>
      <c r="C722" s="251" t="s">
        <v>736</v>
      </c>
      <c r="D722" s="223"/>
      <c r="E722" s="224">
        <v>65</v>
      </c>
      <c r="F722" s="222"/>
      <c r="G722" s="222"/>
      <c r="H722" s="222"/>
      <c r="I722" s="222"/>
      <c r="J722" s="222"/>
      <c r="K722" s="222"/>
      <c r="L722" s="222"/>
      <c r="M722" s="222"/>
      <c r="N722" s="221"/>
      <c r="O722" s="221"/>
      <c r="P722" s="221"/>
      <c r="Q722" s="221"/>
      <c r="R722" s="222"/>
      <c r="S722" s="222"/>
      <c r="T722" s="222"/>
      <c r="U722" s="222"/>
      <c r="V722" s="222"/>
      <c r="W722" s="222"/>
      <c r="X722" s="222"/>
      <c r="Y722" s="222"/>
      <c r="Z722" s="212"/>
      <c r="AA722" s="212"/>
      <c r="AB722" s="212"/>
      <c r="AC722" s="212"/>
      <c r="AD722" s="212"/>
      <c r="AE722" s="212"/>
      <c r="AF722" s="212"/>
      <c r="AG722" s="212" t="s">
        <v>156</v>
      </c>
      <c r="AH722" s="212">
        <v>0</v>
      </c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3" x14ac:dyDescent="0.2">
      <c r="A723" s="219"/>
      <c r="B723" s="220"/>
      <c r="C723" s="251" t="s">
        <v>737</v>
      </c>
      <c r="D723" s="223"/>
      <c r="E723" s="224">
        <v>20</v>
      </c>
      <c r="F723" s="222"/>
      <c r="G723" s="222"/>
      <c r="H723" s="222"/>
      <c r="I723" s="222"/>
      <c r="J723" s="222"/>
      <c r="K723" s="222"/>
      <c r="L723" s="222"/>
      <c r="M723" s="222"/>
      <c r="N723" s="221"/>
      <c r="O723" s="221"/>
      <c r="P723" s="221"/>
      <c r="Q723" s="221"/>
      <c r="R723" s="222"/>
      <c r="S723" s="222"/>
      <c r="T723" s="222"/>
      <c r="U723" s="222"/>
      <c r="V723" s="222"/>
      <c r="W723" s="222"/>
      <c r="X723" s="222"/>
      <c r="Y723" s="222"/>
      <c r="Z723" s="212"/>
      <c r="AA723" s="212"/>
      <c r="AB723" s="212"/>
      <c r="AC723" s="212"/>
      <c r="AD723" s="212"/>
      <c r="AE723" s="212"/>
      <c r="AF723" s="212"/>
      <c r="AG723" s="212" t="s">
        <v>156</v>
      </c>
      <c r="AH723" s="212">
        <v>0</v>
      </c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2" x14ac:dyDescent="0.2">
      <c r="A724" s="219"/>
      <c r="B724" s="220"/>
      <c r="C724" s="252"/>
      <c r="D724" s="243"/>
      <c r="E724" s="243"/>
      <c r="F724" s="243"/>
      <c r="G724" s="243"/>
      <c r="H724" s="222"/>
      <c r="I724" s="222"/>
      <c r="J724" s="222"/>
      <c r="K724" s="222"/>
      <c r="L724" s="222"/>
      <c r="M724" s="222"/>
      <c r="N724" s="221"/>
      <c r="O724" s="221"/>
      <c r="P724" s="221"/>
      <c r="Q724" s="221"/>
      <c r="R724" s="222"/>
      <c r="S724" s="222"/>
      <c r="T724" s="222"/>
      <c r="U724" s="222"/>
      <c r="V724" s="222"/>
      <c r="W724" s="222"/>
      <c r="X724" s="222"/>
      <c r="Y724" s="222"/>
      <c r="Z724" s="212"/>
      <c r="AA724" s="212"/>
      <c r="AB724" s="212"/>
      <c r="AC724" s="212"/>
      <c r="AD724" s="212"/>
      <c r="AE724" s="212"/>
      <c r="AF724" s="212"/>
      <c r="AG724" s="212" t="s">
        <v>158</v>
      </c>
      <c r="AH724" s="212"/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">
      <c r="A725" s="235">
        <v>155</v>
      </c>
      <c r="B725" s="236" t="s">
        <v>738</v>
      </c>
      <c r="C725" s="249" t="s">
        <v>739</v>
      </c>
      <c r="D725" s="237" t="s">
        <v>323</v>
      </c>
      <c r="E725" s="238">
        <v>400</v>
      </c>
      <c r="F725" s="239"/>
      <c r="G725" s="240">
        <f>ROUND(E725*F725,2)</f>
        <v>0</v>
      </c>
      <c r="H725" s="239"/>
      <c r="I725" s="240">
        <f>ROUND(E725*H725,2)</f>
        <v>0</v>
      </c>
      <c r="J725" s="239"/>
      <c r="K725" s="240">
        <f>ROUND(E725*J725,2)</f>
        <v>0</v>
      </c>
      <c r="L725" s="240">
        <v>21</v>
      </c>
      <c r="M725" s="240">
        <f>G725*(1+L725/100)</f>
        <v>0</v>
      </c>
      <c r="N725" s="238">
        <v>0</v>
      </c>
      <c r="O725" s="238">
        <f>ROUND(E725*N725,2)</f>
        <v>0</v>
      </c>
      <c r="P725" s="238">
        <v>0</v>
      </c>
      <c r="Q725" s="238">
        <f>ROUND(E725*P725,2)</f>
        <v>0</v>
      </c>
      <c r="R725" s="240"/>
      <c r="S725" s="240" t="s">
        <v>189</v>
      </c>
      <c r="T725" s="241" t="s">
        <v>320</v>
      </c>
      <c r="U725" s="222">
        <v>0</v>
      </c>
      <c r="V725" s="222">
        <f>ROUND(E725*U725,2)</f>
        <v>0</v>
      </c>
      <c r="W725" s="222"/>
      <c r="X725" s="222" t="s">
        <v>194</v>
      </c>
      <c r="Y725" s="222" t="s">
        <v>151</v>
      </c>
      <c r="Z725" s="212"/>
      <c r="AA725" s="212"/>
      <c r="AB725" s="212"/>
      <c r="AC725" s="212"/>
      <c r="AD725" s="212"/>
      <c r="AE725" s="212"/>
      <c r="AF725" s="212"/>
      <c r="AG725" s="212" t="s">
        <v>195</v>
      </c>
      <c r="AH725" s="212"/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2" x14ac:dyDescent="0.2">
      <c r="A726" s="219"/>
      <c r="B726" s="220"/>
      <c r="C726" s="251" t="s">
        <v>740</v>
      </c>
      <c r="D726" s="223"/>
      <c r="E726" s="224">
        <v>400</v>
      </c>
      <c r="F726" s="222"/>
      <c r="G726" s="222"/>
      <c r="H726" s="222"/>
      <c r="I726" s="222"/>
      <c r="J726" s="222"/>
      <c r="K726" s="222"/>
      <c r="L726" s="222"/>
      <c r="M726" s="222"/>
      <c r="N726" s="221"/>
      <c r="O726" s="221"/>
      <c r="P726" s="221"/>
      <c r="Q726" s="221"/>
      <c r="R726" s="222"/>
      <c r="S726" s="222"/>
      <c r="T726" s="222"/>
      <c r="U726" s="222"/>
      <c r="V726" s="222"/>
      <c r="W726" s="222"/>
      <c r="X726" s="222"/>
      <c r="Y726" s="222"/>
      <c r="Z726" s="212"/>
      <c r="AA726" s="212"/>
      <c r="AB726" s="212"/>
      <c r="AC726" s="212"/>
      <c r="AD726" s="212"/>
      <c r="AE726" s="212"/>
      <c r="AF726" s="212"/>
      <c r="AG726" s="212" t="s">
        <v>156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2" x14ac:dyDescent="0.2">
      <c r="A727" s="219"/>
      <c r="B727" s="220"/>
      <c r="C727" s="252"/>
      <c r="D727" s="243"/>
      <c r="E727" s="243"/>
      <c r="F727" s="243"/>
      <c r="G727" s="243"/>
      <c r="H727" s="222"/>
      <c r="I727" s="222"/>
      <c r="J727" s="222"/>
      <c r="K727" s="222"/>
      <c r="L727" s="222"/>
      <c r="M727" s="222"/>
      <c r="N727" s="221"/>
      <c r="O727" s="221"/>
      <c r="P727" s="221"/>
      <c r="Q727" s="221"/>
      <c r="R727" s="222"/>
      <c r="S727" s="222"/>
      <c r="T727" s="222"/>
      <c r="U727" s="222"/>
      <c r="V727" s="222"/>
      <c r="W727" s="222"/>
      <c r="X727" s="222"/>
      <c r="Y727" s="222"/>
      <c r="Z727" s="212"/>
      <c r="AA727" s="212"/>
      <c r="AB727" s="212"/>
      <c r="AC727" s="212"/>
      <c r="AD727" s="212"/>
      <c r="AE727" s="212"/>
      <c r="AF727" s="212"/>
      <c r="AG727" s="212" t="s">
        <v>158</v>
      </c>
      <c r="AH727" s="212"/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ht="22.5" outlineLevel="1" x14ac:dyDescent="0.2">
      <c r="A728" s="235">
        <v>156</v>
      </c>
      <c r="B728" s="236" t="s">
        <v>741</v>
      </c>
      <c r="C728" s="249" t="s">
        <v>742</v>
      </c>
      <c r="D728" s="237" t="s">
        <v>319</v>
      </c>
      <c r="E728" s="238">
        <v>20</v>
      </c>
      <c r="F728" s="239"/>
      <c r="G728" s="240">
        <f>ROUND(E728*F728,2)</f>
        <v>0</v>
      </c>
      <c r="H728" s="239"/>
      <c r="I728" s="240">
        <f>ROUND(E728*H728,2)</f>
        <v>0</v>
      </c>
      <c r="J728" s="239"/>
      <c r="K728" s="240">
        <f>ROUND(E728*J728,2)</f>
        <v>0</v>
      </c>
      <c r="L728" s="240">
        <v>21</v>
      </c>
      <c r="M728" s="240">
        <f>G728*(1+L728/100)</f>
        <v>0</v>
      </c>
      <c r="N728" s="238">
        <v>0</v>
      </c>
      <c r="O728" s="238">
        <f>ROUND(E728*N728,2)</f>
        <v>0</v>
      </c>
      <c r="P728" s="238">
        <v>0</v>
      </c>
      <c r="Q728" s="238">
        <f>ROUND(E728*P728,2)</f>
        <v>0</v>
      </c>
      <c r="R728" s="240"/>
      <c r="S728" s="240" t="s">
        <v>189</v>
      </c>
      <c r="T728" s="241" t="s">
        <v>320</v>
      </c>
      <c r="U728" s="222">
        <v>0</v>
      </c>
      <c r="V728" s="222">
        <f>ROUND(E728*U728,2)</f>
        <v>0</v>
      </c>
      <c r="W728" s="222"/>
      <c r="X728" s="222" t="s">
        <v>194</v>
      </c>
      <c r="Y728" s="222" t="s">
        <v>151</v>
      </c>
      <c r="Z728" s="212"/>
      <c r="AA728" s="212"/>
      <c r="AB728" s="212"/>
      <c r="AC728" s="212"/>
      <c r="AD728" s="212"/>
      <c r="AE728" s="212"/>
      <c r="AF728" s="212"/>
      <c r="AG728" s="212" t="s">
        <v>195</v>
      </c>
      <c r="AH728" s="212"/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2" x14ac:dyDescent="0.2">
      <c r="A729" s="219"/>
      <c r="B729" s="220"/>
      <c r="C729" s="251" t="s">
        <v>743</v>
      </c>
      <c r="D729" s="223"/>
      <c r="E729" s="224">
        <v>20</v>
      </c>
      <c r="F729" s="222"/>
      <c r="G729" s="222"/>
      <c r="H729" s="222"/>
      <c r="I729" s="222"/>
      <c r="J729" s="222"/>
      <c r="K729" s="222"/>
      <c r="L729" s="222"/>
      <c r="M729" s="222"/>
      <c r="N729" s="221"/>
      <c r="O729" s="221"/>
      <c r="P729" s="221"/>
      <c r="Q729" s="221"/>
      <c r="R729" s="222"/>
      <c r="S729" s="222"/>
      <c r="T729" s="222"/>
      <c r="U729" s="222"/>
      <c r="V729" s="222"/>
      <c r="W729" s="222"/>
      <c r="X729" s="222"/>
      <c r="Y729" s="222"/>
      <c r="Z729" s="212"/>
      <c r="AA729" s="212"/>
      <c r="AB729" s="212"/>
      <c r="AC729" s="212"/>
      <c r="AD729" s="212"/>
      <c r="AE729" s="212"/>
      <c r="AF729" s="212"/>
      <c r="AG729" s="212" t="s">
        <v>156</v>
      </c>
      <c r="AH729" s="212">
        <v>0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3" x14ac:dyDescent="0.2">
      <c r="A730" s="219"/>
      <c r="B730" s="220"/>
      <c r="C730" s="251" t="s">
        <v>704</v>
      </c>
      <c r="D730" s="223"/>
      <c r="E730" s="224"/>
      <c r="F730" s="222"/>
      <c r="G730" s="222"/>
      <c r="H730" s="222"/>
      <c r="I730" s="222"/>
      <c r="J730" s="222"/>
      <c r="K730" s="222"/>
      <c r="L730" s="222"/>
      <c r="M730" s="222"/>
      <c r="N730" s="221"/>
      <c r="O730" s="221"/>
      <c r="P730" s="221"/>
      <c r="Q730" s="221"/>
      <c r="R730" s="222"/>
      <c r="S730" s="222"/>
      <c r="T730" s="222"/>
      <c r="U730" s="222"/>
      <c r="V730" s="222"/>
      <c r="W730" s="222"/>
      <c r="X730" s="222"/>
      <c r="Y730" s="222"/>
      <c r="Z730" s="212"/>
      <c r="AA730" s="212"/>
      <c r="AB730" s="212"/>
      <c r="AC730" s="212"/>
      <c r="AD730" s="212"/>
      <c r="AE730" s="212"/>
      <c r="AF730" s="212"/>
      <c r="AG730" s="212" t="s">
        <v>156</v>
      </c>
      <c r="AH730" s="212">
        <v>0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2" x14ac:dyDescent="0.2">
      <c r="A731" s="219"/>
      <c r="B731" s="220"/>
      <c r="C731" s="252"/>
      <c r="D731" s="243"/>
      <c r="E731" s="243"/>
      <c r="F731" s="243"/>
      <c r="G731" s="243"/>
      <c r="H731" s="222"/>
      <c r="I731" s="222"/>
      <c r="J731" s="222"/>
      <c r="K731" s="222"/>
      <c r="L731" s="222"/>
      <c r="M731" s="222"/>
      <c r="N731" s="221"/>
      <c r="O731" s="221"/>
      <c r="P731" s="221"/>
      <c r="Q731" s="221"/>
      <c r="R731" s="222"/>
      <c r="S731" s="222"/>
      <c r="T731" s="222"/>
      <c r="U731" s="222"/>
      <c r="V731" s="222"/>
      <c r="W731" s="222"/>
      <c r="X731" s="222"/>
      <c r="Y731" s="222"/>
      <c r="Z731" s="212"/>
      <c r="AA731" s="212"/>
      <c r="AB731" s="212"/>
      <c r="AC731" s="212"/>
      <c r="AD731" s="212"/>
      <c r="AE731" s="212"/>
      <c r="AF731" s="212"/>
      <c r="AG731" s="212" t="s">
        <v>158</v>
      </c>
      <c r="AH731" s="212"/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ht="22.5" outlineLevel="1" x14ac:dyDescent="0.2">
      <c r="A732" s="235">
        <v>157</v>
      </c>
      <c r="B732" s="236" t="s">
        <v>744</v>
      </c>
      <c r="C732" s="249" t="s">
        <v>745</v>
      </c>
      <c r="D732" s="237" t="s">
        <v>319</v>
      </c>
      <c r="E732" s="238">
        <v>8</v>
      </c>
      <c r="F732" s="239"/>
      <c r="G732" s="240">
        <f>ROUND(E732*F732,2)</f>
        <v>0</v>
      </c>
      <c r="H732" s="239"/>
      <c r="I732" s="240">
        <f>ROUND(E732*H732,2)</f>
        <v>0</v>
      </c>
      <c r="J732" s="239"/>
      <c r="K732" s="240">
        <f>ROUND(E732*J732,2)</f>
        <v>0</v>
      </c>
      <c r="L732" s="240">
        <v>21</v>
      </c>
      <c r="M732" s="240">
        <f>G732*(1+L732/100)</f>
        <v>0</v>
      </c>
      <c r="N732" s="238">
        <v>0</v>
      </c>
      <c r="O732" s="238">
        <f>ROUND(E732*N732,2)</f>
        <v>0</v>
      </c>
      <c r="P732" s="238">
        <v>0</v>
      </c>
      <c r="Q732" s="238">
        <f>ROUND(E732*P732,2)</f>
        <v>0</v>
      </c>
      <c r="R732" s="240"/>
      <c r="S732" s="240" t="s">
        <v>189</v>
      </c>
      <c r="T732" s="241" t="s">
        <v>320</v>
      </c>
      <c r="U732" s="222">
        <v>0</v>
      </c>
      <c r="V732" s="222">
        <f>ROUND(E732*U732,2)</f>
        <v>0</v>
      </c>
      <c r="W732" s="222"/>
      <c r="X732" s="222" t="s">
        <v>194</v>
      </c>
      <c r="Y732" s="222" t="s">
        <v>151</v>
      </c>
      <c r="Z732" s="212"/>
      <c r="AA732" s="212"/>
      <c r="AB732" s="212"/>
      <c r="AC732" s="212"/>
      <c r="AD732" s="212"/>
      <c r="AE732" s="212"/>
      <c r="AF732" s="212"/>
      <c r="AG732" s="212" t="s">
        <v>195</v>
      </c>
      <c r="AH732" s="212"/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2" x14ac:dyDescent="0.2">
      <c r="A733" s="219"/>
      <c r="B733" s="220"/>
      <c r="C733" s="251" t="s">
        <v>746</v>
      </c>
      <c r="D733" s="223"/>
      <c r="E733" s="224">
        <v>8</v>
      </c>
      <c r="F733" s="222"/>
      <c r="G733" s="222"/>
      <c r="H733" s="222"/>
      <c r="I733" s="222"/>
      <c r="J733" s="222"/>
      <c r="K733" s="222"/>
      <c r="L733" s="222"/>
      <c r="M733" s="222"/>
      <c r="N733" s="221"/>
      <c r="O733" s="221"/>
      <c r="P733" s="221"/>
      <c r="Q733" s="221"/>
      <c r="R733" s="222"/>
      <c r="S733" s="222"/>
      <c r="T733" s="222"/>
      <c r="U733" s="222"/>
      <c r="V733" s="222"/>
      <c r="W733" s="222"/>
      <c r="X733" s="222"/>
      <c r="Y733" s="222"/>
      <c r="Z733" s="212"/>
      <c r="AA733" s="212"/>
      <c r="AB733" s="212"/>
      <c r="AC733" s="212"/>
      <c r="AD733" s="212"/>
      <c r="AE733" s="212"/>
      <c r="AF733" s="212"/>
      <c r="AG733" s="212" t="s">
        <v>156</v>
      </c>
      <c r="AH733" s="212">
        <v>0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3" x14ac:dyDescent="0.2">
      <c r="A734" s="219"/>
      <c r="B734" s="220"/>
      <c r="C734" s="251" t="s">
        <v>704</v>
      </c>
      <c r="D734" s="223"/>
      <c r="E734" s="224"/>
      <c r="F734" s="222"/>
      <c r="G734" s="222"/>
      <c r="H734" s="222"/>
      <c r="I734" s="222"/>
      <c r="J734" s="222"/>
      <c r="K734" s="222"/>
      <c r="L734" s="222"/>
      <c r="M734" s="222"/>
      <c r="N734" s="221"/>
      <c r="O734" s="221"/>
      <c r="P734" s="221"/>
      <c r="Q734" s="221"/>
      <c r="R734" s="222"/>
      <c r="S734" s="222"/>
      <c r="T734" s="222"/>
      <c r="U734" s="222"/>
      <c r="V734" s="222"/>
      <c r="W734" s="222"/>
      <c r="X734" s="222"/>
      <c r="Y734" s="222"/>
      <c r="Z734" s="212"/>
      <c r="AA734" s="212"/>
      <c r="AB734" s="212"/>
      <c r="AC734" s="212"/>
      <c r="AD734" s="212"/>
      <c r="AE734" s="212"/>
      <c r="AF734" s="212"/>
      <c r="AG734" s="212" t="s">
        <v>156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2" x14ac:dyDescent="0.2">
      <c r="A735" s="219"/>
      <c r="B735" s="220"/>
      <c r="C735" s="252"/>
      <c r="D735" s="243"/>
      <c r="E735" s="243"/>
      <c r="F735" s="243"/>
      <c r="G735" s="243"/>
      <c r="H735" s="222"/>
      <c r="I735" s="222"/>
      <c r="J735" s="222"/>
      <c r="K735" s="222"/>
      <c r="L735" s="222"/>
      <c r="M735" s="222"/>
      <c r="N735" s="221"/>
      <c r="O735" s="221"/>
      <c r="P735" s="221"/>
      <c r="Q735" s="221"/>
      <c r="R735" s="222"/>
      <c r="S735" s="222"/>
      <c r="T735" s="222"/>
      <c r="U735" s="222"/>
      <c r="V735" s="222"/>
      <c r="W735" s="222"/>
      <c r="X735" s="222"/>
      <c r="Y735" s="222"/>
      <c r="Z735" s="212"/>
      <c r="AA735" s="212"/>
      <c r="AB735" s="212"/>
      <c r="AC735" s="212"/>
      <c r="AD735" s="212"/>
      <c r="AE735" s="212"/>
      <c r="AF735" s="212"/>
      <c r="AG735" s="212" t="s">
        <v>158</v>
      </c>
      <c r="AH735" s="212"/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ht="22.5" outlineLevel="1" x14ac:dyDescent="0.2">
      <c r="A736" s="235">
        <v>158</v>
      </c>
      <c r="B736" s="236" t="s">
        <v>747</v>
      </c>
      <c r="C736" s="249" t="s">
        <v>748</v>
      </c>
      <c r="D736" s="237" t="s">
        <v>319</v>
      </c>
      <c r="E736" s="238">
        <v>1</v>
      </c>
      <c r="F736" s="239"/>
      <c r="G736" s="240">
        <f>ROUND(E736*F736,2)</f>
        <v>0</v>
      </c>
      <c r="H736" s="239"/>
      <c r="I736" s="240">
        <f>ROUND(E736*H736,2)</f>
        <v>0</v>
      </c>
      <c r="J736" s="239"/>
      <c r="K736" s="240">
        <f>ROUND(E736*J736,2)</f>
        <v>0</v>
      </c>
      <c r="L736" s="240">
        <v>21</v>
      </c>
      <c r="M736" s="240">
        <f>G736*(1+L736/100)</f>
        <v>0</v>
      </c>
      <c r="N736" s="238">
        <v>0</v>
      </c>
      <c r="O736" s="238">
        <f>ROUND(E736*N736,2)</f>
        <v>0</v>
      </c>
      <c r="P736" s="238">
        <v>0</v>
      </c>
      <c r="Q736" s="238">
        <f>ROUND(E736*P736,2)</f>
        <v>0</v>
      </c>
      <c r="R736" s="240"/>
      <c r="S736" s="240" t="s">
        <v>189</v>
      </c>
      <c r="T736" s="241" t="s">
        <v>320</v>
      </c>
      <c r="U736" s="222">
        <v>0</v>
      </c>
      <c r="V736" s="222">
        <f>ROUND(E736*U736,2)</f>
        <v>0</v>
      </c>
      <c r="W736" s="222"/>
      <c r="X736" s="222" t="s">
        <v>194</v>
      </c>
      <c r="Y736" s="222" t="s">
        <v>151</v>
      </c>
      <c r="Z736" s="212"/>
      <c r="AA736" s="212"/>
      <c r="AB736" s="212"/>
      <c r="AC736" s="212"/>
      <c r="AD736" s="212"/>
      <c r="AE736" s="212"/>
      <c r="AF736" s="212"/>
      <c r="AG736" s="212" t="s">
        <v>195</v>
      </c>
      <c r="AH736" s="212"/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2" x14ac:dyDescent="0.2">
      <c r="A737" s="219"/>
      <c r="B737" s="220"/>
      <c r="C737" s="251" t="s">
        <v>749</v>
      </c>
      <c r="D737" s="223"/>
      <c r="E737" s="224">
        <v>1</v>
      </c>
      <c r="F737" s="222"/>
      <c r="G737" s="222"/>
      <c r="H737" s="222"/>
      <c r="I737" s="222"/>
      <c r="J737" s="222"/>
      <c r="K737" s="222"/>
      <c r="L737" s="222"/>
      <c r="M737" s="222"/>
      <c r="N737" s="221"/>
      <c r="O737" s="221"/>
      <c r="P737" s="221"/>
      <c r="Q737" s="221"/>
      <c r="R737" s="222"/>
      <c r="S737" s="222"/>
      <c r="T737" s="222"/>
      <c r="U737" s="222"/>
      <c r="V737" s="222"/>
      <c r="W737" s="222"/>
      <c r="X737" s="222"/>
      <c r="Y737" s="222"/>
      <c r="Z737" s="212"/>
      <c r="AA737" s="212"/>
      <c r="AB737" s="212"/>
      <c r="AC737" s="212"/>
      <c r="AD737" s="212"/>
      <c r="AE737" s="212"/>
      <c r="AF737" s="212"/>
      <c r="AG737" s="212" t="s">
        <v>156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3" x14ac:dyDescent="0.2">
      <c r="A738" s="219"/>
      <c r="B738" s="220"/>
      <c r="C738" s="251" t="s">
        <v>704</v>
      </c>
      <c r="D738" s="223"/>
      <c r="E738" s="224"/>
      <c r="F738" s="222"/>
      <c r="G738" s="222"/>
      <c r="H738" s="222"/>
      <c r="I738" s="222"/>
      <c r="J738" s="222"/>
      <c r="K738" s="222"/>
      <c r="L738" s="222"/>
      <c r="M738" s="222"/>
      <c r="N738" s="221"/>
      <c r="O738" s="221"/>
      <c r="P738" s="221"/>
      <c r="Q738" s="221"/>
      <c r="R738" s="222"/>
      <c r="S738" s="222"/>
      <c r="T738" s="222"/>
      <c r="U738" s="222"/>
      <c r="V738" s="222"/>
      <c r="W738" s="222"/>
      <c r="X738" s="222"/>
      <c r="Y738" s="222"/>
      <c r="Z738" s="212"/>
      <c r="AA738" s="212"/>
      <c r="AB738" s="212"/>
      <c r="AC738" s="212"/>
      <c r="AD738" s="212"/>
      <c r="AE738" s="212"/>
      <c r="AF738" s="212"/>
      <c r="AG738" s="212" t="s">
        <v>156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2" x14ac:dyDescent="0.2">
      <c r="A739" s="219"/>
      <c r="B739" s="220"/>
      <c r="C739" s="252"/>
      <c r="D739" s="243"/>
      <c r="E739" s="243"/>
      <c r="F739" s="243"/>
      <c r="G739" s="243"/>
      <c r="H739" s="222"/>
      <c r="I739" s="222"/>
      <c r="J739" s="222"/>
      <c r="K739" s="222"/>
      <c r="L739" s="222"/>
      <c r="M739" s="222"/>
      <c r="N739" s="221"/>
      <c r="O739" s="221"/>
      <c r="P739" s="221"/>
      <c r="Q739" s="221"/>
      <c r="R739" s="222"/>
      <c r="S739" s="222"/>
      <c r="T739" s="222"/>
      <c r="U739" s="222"/>
      <c r="V739" s="222"/>
      <c r="W739" s="222"/>
      <c r="X739" s="222"/>
      <c r="Y739" s="222"/>
      <c r="Z739" s="212"/>
      <c r="AA739" s="212"/>
      <c r="AB739" s="212"/>
      <c r="AC739" s="212"/>
      <c r="AD739" s="212"/>
      <c r="AE739" s="212"/>
      <c r="AF739" s="212"/>
      <c r="AG739" s="212" t="s">
        <v>158</v>
      </c>
      <c r="AH739" s="212"/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ht="22.5" outlineLevel="1" x14ac:dyDescent="0.2">
      <c r="A740" s="235">
        <v>159</v>
      </c>
      <c r="B740" s="236" t="s">
        <v>750</v>
      </c>
      <c r="C740" s="249" t="s">
        <v>751</v>
      </c>
      <c r="D740" s="237" t="s">
        <v>319</v>
      </c>
      <c r="E740" s="238">
        <v>1</v>
      </c>
      <c r="F740" s="239"/>
      <c r="G740" s="240">
        <f>ROUND(E740*F740,2)</f>
        <v>0</v>
      </c>
      <c r="H740" s="239"/>
      <c r="I740" s="240">
        <f>ROUND(E740*H740,2)</f>
        <v>0</v>
      </c>
      <c r="J740" s="239"/>
      <c r="K740" s="240">
        <f>ROUND(E740*J740,2)</f>
        <v>0</v>
      </c>
      <c r="L740" s="240">
        <v>21</v>
      </c>
      <c r="M740" s="240">
        <f>G740*(1+L740/100)</f>
        <v>0</v>
      </c>
      <c r="N740" s="238">
        <v>0</v>
      </c>
      <c r="O740" s="238">
        <f>ROUND(E740*N740,2)</f>
        <v>0</v>
      </c>
      <c r="P740" s="238">
        <v>0</v>
      </c>
      <c r="Q740" s="238">
        <f>ROUND(E740*P740,2)</f>
        <v>0</v>
      </c>
      <c r="R740" s="240"/>
      <c r="S740" s="240" t="s">
        <v>189</v>
      </c>
      <c r="T740" s="241" t="s">
        <v>320</v>
      </c>
      <c r="U740" s="222">
        <v>0</v>
      </c>
      <c r="V740" s="222">
        <f>ROUND(E740*U740,2)</f>
        <v>0</v>
      </c>
      <c r="W740" s="222"/>
      <c r="X740" s="222" t="s">
        <v>194</v>
      </c>
      <c r="Y740" s="222" t="s">
        <v>151</v>
      </c>
      <c r="Z740" s="212"/>
      <c r="AA740" s="212"/>
      <c r="AB740" s="212"/>
      <c r="AC740" s="212"/>
      <c r="AD740" s="212"/>
      <c r="AE740" s="212"/>
      <c r="AF740" s="212"/>
      <c r="AG740" s="212" t="s">
        <v>195</v>
      </c>
      <c r="AH740" s="212"/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2" x14ac:dyDescent="0.2">
      <c r="A741" s="219"/>
      <c r="B741" s="220"/>
      <c r="C741" s="251" t="s">
        <v>752</v>
      </c>
      <c r="D741" s="223"/>
      <c r="E741" s="224">
        <v>1</v>
      </c>
      <c r="F741" s="222"/>
      <c r="G741" s="222"/>
      <c r="H741" s="222"/>
      <c r="I741" s="222"/>
      <c r="J741" s="222"/>
      <c r="K741" s="222"/>
      <c r="L741" s="222"/>
      <c r="M741" s="222"/>
      <c r="N741" s="221"/>
      <c r="O741" s="221"/>
      <c r="P741" s="221"/>
      <c r="Q741" s="221"/>
      <c r="R741" s="222"/>
      <c r="S741" s="222"/>
      <c r="T741" s="222"/>
      <c r="U741" s="222"/>
      <c r="V741" s="222"/>
      <c r="W741" s="222"/>
      <c r="X741" s="222"/>
      <c r="Y741" s="222"/>
      <c r="Z741" s="212"/>
      <c r="AA741" s="212"/>
      <c r="AB741" s="212"/>
      <c r="AC741" s="212"/>
      <c r="AD741" s="212"/>
      <c r="AE741" s="212"/>
      <c r="AF741" s="212"/>
      <c r="AG741" s="212" t="s">
        <v>156</v>
      </c>
      <c r="AH741" s="212">
        <v>0</v>
      </c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3" x14ac:dyDescent="0.2">
      <c r="A742" s="219"/>
      <c r="B742" s="220"/>
      <c r="C742" s="251" t="s">
        <v>704</v>
      </c>
      <c r="D742" s="223"/>
      <c r="E742" s="224"/>
      <c r="F742" s="222"/>
      <c r="G742" s="222"/>
      <c r="H742" s="222"/>
      <c r="I742" s="222"/>
      <c r="J742" s="222"/>
      <c r="K742" s="222"/>
      <c r="L742" s="222"/>
      <c r="M742" s="222"/>
      <c r="N742" s="221"/>
      <c r="O742" s="221"/>
      <c r="P742" s="221"/>
      <c r="Q742" s="221"/>
      <c r="R742" s="222"/>
      <c r="S742" s="222"/>
      <c r="T742" s="222"/>
      <c r="U742" s="222"/>
      <c r="V742" s="222"/>
      <c r="W742" s="222"/>
      <c r="X742" s="222"/>
      <c r="Y742" s="222"/>
      <c r="Z742" s="212"/>
      <c r="AA742" s="212"/>
      <c r="AB742" s="212"/>
      <c r="AC742" s="212"/>
      <c r="AD742" s="212"/>
      <c r="AE742" s="212"/>
      <c r="AF742" s="212"/>
      <c r="AG742" s="212" t="s">
        <v>156</v>
      </c>
      <c r="AH742" s="212">
        <v>0</v>
      </c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2" x14ac:dyDescent="0.2">
      <c r="A743" s="219"/>
      <c r="B743" s="220"/>
      <c r="C743" s="252"/>
      <c r="D743" s="243"/>
      <c r="E743" s="243"/>
      <c r="F743" s="243"/>
      <c r="G743" s="243"/>
      <c r="H743" s="222"/>
      <c r="I743" s="222"/>
      <c r="J743" s="222"/>
      <c r="K743" s="222"/>
      <c r="L743" s="222"/>
      <c r="M743" s="222"/>
      <c r="N743" s="221"/>
      <c r="O743" s="221"/>
      <c r="P743" s="221"/>
      <c r="Q743" s="221"/>
      <c r="R743" s="222"/>
      <c r="S743" s="222"/>
      <c r="T743" s="222"/>
      <c r="U743" s="222"/>
      <c r="V743" s="222"/>
      <c r="W743" s="222"/>
      <c r="X743" s="222"/>
      <c r="Y743" s="222"/>
      <c r="Z743" s="212"/>
      <c r="AA743" s="212"/>
      <c r="AB743" s="212"/>
      <c r="AC743" s="212"/>
      <c r="AD743" s="212"/>
      <c r="AE743" s="212"/>
      <c r="AF743" s="212"/>
      <c r="AG743" s="212" t="s">
        <v>158</v>
      </c>
      <c r="AH743" s="212"/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">
      <c r="A744" s="235">
        <v>160</v>
      </c>
      <c r="B744" s="236" t="s">
        <v>753</v>
      </c>
      <c r="C744" s="249" t="s">
        <v>754</v>
      </c>
      <c r="D744" s="237" t="s">
        <v>319</v>
      </c>
      <c r="E744" s="238">
        <v>22</v>
      </c>
      <c r="F744" s="239"/>
      <c r="G744" s="240">
        <f>ROUND(E744*F744,2)</f>
        <v>0</v>
      </c>
      <c r="H744" s="239"/>
      <c r="I744" s="240">
        <f>ROUND(E744*H744,2)</f>
        <v>0</v>
      </c>
      <c r="J744" s="239"/>
      <c r="K744" s="240">
        <f>ROUND(E744*J744,2)</f>
        <v>0</v>
      </c>
      <c r="L744" s="240">
        <v>21</v>
      </c>
      <c r="M744" s="240">
        <f>G744*(1+L744/100)</f>
        <v>0</v>
      </c>
      <c r="N744" s="238">
        <v>0</v>
      </c>
      <c r="O744" s="238">
        <f>ROUND(E744*N744,2)</f>
        <v>0</v>
      </c>
      <c r="P744" s="238">
        <v>0</v>
      </c>
      <c r="Q744" s="238">
        <f>ROUND(E744*P744,2)</f>
        <v>0</v>
      </c>
      <c r="R744" s="240"/>
      <c r="S744" s="240" t="s">
        <v>189</v>
      </c>
      <c r="T744" s="241" t="s">
        <v>320</v>
      </c>
      <c r="U744" s="222">
        <v>0</v>
      </c>
      <c r="V744" s="222">
        <f>ROUND(E744*U744,2)</f>
        <v>0</v>
      </c>
      <c r="W744" s="222"/>
      <c r="X744" s="222" t="s">
        <v>194</v>
      </c>
      <c r="Y744" s="222" t="s">
        <v>151</v>
      </c>
      <c r="Z744" s="212"/>
      <c r="AA744" s="212"/>
      <c r="AB744" s="212"/>
      <c r="AC744" s="212"/>
      <c r="AD744" s="212"/>
      <c r="AE744" s="212"/>
      <c r="AF744" s="212"/>
      <c r="AG744" s="212" t="s">
        <v>195</v>
      </c>
      <c r="AH744" s="212"/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2" x14ac:dyDescent="0.2">
      <c r="A745" s="219"/>
      <c r="B745" s="220"/>
      <c r="C745" s="251" t="s">
        <v>755</v>
      </c>
      <c r="D745" s="223"/>
      <c r="E745" s="224">
        <v>22</v>
      </c>
      <c r="F745" s="222"/>
      <c r="G745" s="222"/>
      <c r="H745" s="222"/>
      <c r="I745" s="222"/>
      <c r="J745" s="222"/>
      <c r="K745" s="222"/>
      <c r="L745" s="222"/>
      <c r="M745" s="222"/>
      <c r="N745" s="221"/>
      <c r="O745" s="221"/>
      <c r="P745" s="221"/>
      <c r="Q745" s="221"/>
      <c r="R745" s="222"/>
      <c r="S745" s="222"/>
      <c r="T745" s="222"/>
      <c r="U745" s="222"/>
      <c r="V745" s="222"/>
      <c r="W745" s="222"/>
      <c r="X745" s="222"/>
      <c r="Y745" s="222"/>
      <c r="Z745" s="212"/>
      <c r="AA745" s="212"/>
      <c r="AB745" s="212"/>
      <c r="AC745" s="212"/>
      <c r="AD745" s="212"/>
      <c r="AE745" s="212"/>
      <c r="AF745" s="212"/>
      <c r="AG745" s="212" t="s">
        <v>156</v>
      </c>
      <c r="AH745" s="212">
        <v>0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2" x14ac:dyDescent="0.2">
      <c r="A746" s="219"/>
      <c r="B746" s="220"/>
      <c r="C746" s="252"/>
      <c r="D746" s="243"/>
      <c r="E746" s="243"/>
      <c r="F746" s="243"/>
      <c r="G746" s="243"/>
      <c r="H746" s="222"/>
      <c r="I746" s="222"/>
      <c r="J746" s="222"/>
      <c r="K746" s="222"/>
      <c r="L746" s="222"/>
      <c r="M746" s="222"/>
      <c r="N746" s="221"/>
      <c r="O746" s="221"/>
      <c r="P746" s="221"/>
      <c r="Q746" s="221"/>
      <c r="R746" s="222"/>
      <c r="S746" s="222"/>
      <c r="T746" s="222"/>
      <c r="U746" s="222"/>
      <c r="V746" s="222"/>
      <c r="W746" s="222"/>
      <c r="X746" s="222"/>
      <c r="Y746" s="222"/>
      <c r="Z746" s="212"/>
      <c r="AA746" s="212"/>
      <c r="AB746" s="212"/>
      <c r="AC746" s="212"/>
      <c r="AD746" s="212"/>
      <c r="AE746" s="212"/>
      <c r="AF746" s="212"/>
      <c r="AG746" s="212" t="s">
        <v>158</v>
      </c>
      <c r="AH746" s="212"/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">
      <c r="A747" s="235">
        <v>161</v>
      </c>
      <c r="B747" s="236" t="s">
        <v>756</v>
      </c>
      <c r="C747" s="249" t="s">
        <v>757</v>
      </c>
      <c r="D747" s="237" t="s">
        <v>319</v>
      </c>
      <c r="E747" s="238">
        <v>8</v>
      </c>
      <c r="F747" s="239"/>
      <c r="G747" s="240">
        <f>ROUND(E747*F747,2)</f>
        <v>0</v>
      </c>
      <c r="H747" s="239"/>
      <c r="I747" s="240">
        <f>ROUND(E747*H747,2)</f>
        <v>0</v>
      </c>
      <c r="J747" s="239"/>
      <c r="K747" s="240">
        <f>ROUND(E747*J747,2)</f>
        <v>0</v>
      </c>
      <c r="L747" s="240">
        <v>21</v>
      </c>
      <c r="M747" s="240">
        <f>G747*(1+L747/100)</f>
        <v>0</v>
      </c>
      <c r="N747" s="238">
        <v>2.5000000000000001E-2</v>
      </c>
      <c r="O747" s="238">
        <f>ROUND(E747*N747,2)</f>
        <v>0.2</v>
      </c>
      <c r="P747" s="238">
        <v>0</v>
      </c>
      <c r="Q747" s="238">
        <f>ROUND(E747*P747,2)</f>
        <v>0</v>
      </c>
      <c r="R747" s="240"/>
      <c r="S747" s="240" t="s">
        <v>189</v>
      </c>
      <c r="T747" s="241" t="s">
        <v>320</v>
      </c>
      <c r="U747" s="222">
        <v>0</v>
      </c>
      <c r="V747" s="222">
        <f>ROUND(E747*U747,2)</f>
        <v>0</v>
      </c>
      <c r="W747" s="222"/>
      <c r="X747" s="222" t="s">
        <v>194</v>
      </c>
      <c r="Y747" s="222" t="s">
        <v>151</v>
      </c>
      <c r="Z747" s="212"/>
      <c r="AA747" s="212"/>
      <c r="AB747" s="212"/>
      <c r="AC747" s="212"/>
      <c r="AD747" s="212"/>
      <c r="AE747" s="212"/>
      <c r="AF747" s="212"/>
      <c r="AG747" s="212" t="s">
        <v>195</v>
      </c>
      <c r="AH747" s="212"/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2" x14ac:dyDescent="0.2">
      <c r="A748" s="219"/>
      <c r="B748" s="220"/>
      <c r="C748" s="251" t="s">
        <v>758</v>
      </c>
      <c r="D748" s="223"/>
      <c r="E748" s="224">
        <v>8</v>
      </c>
      <c r="F748" s="222"/>
      <c r="G748" s="222"/>
      <c r="H748" s="222"/>
      <c r="I748" s="222"/>
      <c r="J748" s="222"/>
      <c r="K748" s="222"/>
      <c r="L748" s="222"/>
      <c r="M748" s="222"/>
      <c r="N748" s="221"/>
      <c r="O748" s="221"/>
      <c r="P748" s="221"/>
      <c r="Q748" s="221"/>
      <c r="R748" s="222"/>
      <c r="S748" s="222"/>
      <c r="T748" s="222"/>
      <c r="U748" s="222"/>
      <c r="V748" s="222"/>
      <c r="W748" s="222"/>
      <c r="X748" s="222"/>
      <c r="Y748" s="222"/>
      <c r="Z748" s="212"/>
      <c r="AA748" s="212"/>
      <c r="AB748" s="212"/>
      <c r="AC748" s="212"/>
      <c r="AD748" s="212"/>
      <c r="AE748" s="212"/>
      <c r="AF748" s="212"/>
      <c r="AG748" s="212" t="s">
        <v>156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3" x14ac:dyDescent="0.2">
      <c r="A749" s="219"/>
      <c r="B749" s="220"/>
      <c r="C749" s="251" t="s">
        <v>711</v>
      </c>
      <c r="D749" s="223"/>
      <c r="E749" s="224"/>
      <c r="F749" s="222"/>
      <c r="G749" s="222"/>
      <c r="H749" s="222"/>
      <c r="I749" s="222"/>
      <c r="J749" s="222"/>
      <c r="K749" s="222"/>
      <c r="L749" s="222"/>
      <c r="M749" s="222"/>
      <c r="N749" s="221"/>
      <c r="O749" s="221"/>
      <c r="P749" s="221"/>
      <c r="Q749" s="221"/>
      <c r="R749" s="222"/>
      <c r="S749" s="222"/>
      <c r="T749" s="222"/>
      <c r="U749" s="222"/>
      <c r="V749" s="222"/>
      <c r="W749" s="222"/>
      <c r="X749" s="222"/>
      <c r="Y749" s="222"/>
      <c r="Z749" s="212"/>
      <c r="AA749" s="212"/>
      <c r="AB749" s="212"/>
      <c r="AC749" s="212"/>
      <c r="AD749" s="212"/>
      <c r="AE749" s="212"/>
      <c r="AF749" s="212"/>
      <c r="AG749" s="212" t="s">
        <v>156</v>
      </c>
      <c r="AH749" s="212">
        <v>0</v>
      </c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2" x14ac:dyDescent="0.2">
      <c r="A750" s="219"/>
      <c r="B750" s="220"/>
      <c r="C750" s="252"/>
      <c r="D750" s="243"/>
      <c r="E750" s="243"/>
      <c r="F750" s="243"/>
      <c r="G750" s="243"/>
      <c r="H750" s="222"/>
      <c r="I750" s="222"/>
      <c r="J750" s="222"/>
      <c r="K750" s="222"/>
      <c r="L750" s="222"/>
      <c r="M750" s="222"/>
      <c r="N750" s="221"/>
      <c r="O750" s="221"/>
      <c r="P750" s="221"/>
      <c r="Q750" s="221"/>
      <c r="R750" s="222"/>
      <c r="S750" s="222"/>
      <c r="T750" s="222"/>
      <c r="U750" s="222"/>
      <c r="V750" s="222"/>
      <c r="W750" s="222"/>
      <c r="X750" s="222"/>
      <c r="Y750" s="222"/>
      <c r="Z750" s="212"/>
      <c r="AA750" s="212"/>
      <c r="AB750" s="212"/>
      <c r="AC750" s="212"/>
      <c r="AD750" s="212"/>
      <c r="AE750" s="212"/>
      <c r="AF750" s="212"/>
      <c r="AG750" s="212" t="s">
        <v>158</v>
      </c>
      <c r="AH750" s="212"/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 x14ac:dyDescent="0.2">
      <c r="A751" s="235">
        <v>162</v>
      </c>
      <c r="B751" s="236" t="s">
        <v>759</v>
      </c>
      <c r="C751" s="249" t="s">
        <v>760</v>
      </c>
      <c r="D751" s="237" t="s">
        <v>319</v>
      </c>
      <c r="E751" s="238">
        <v>8</v>
      </c>
      <c r="F751" s="239"/>
      <c r="G751" s="240">
        <f>ROUND(E751*F751,2)</f>
        <v>0</v>
      </c>
      <c r="H751" s="239"/>
      <c r="I751" s="240">
        <f>ROUND(E751*H751,2)</f>
        <v>0</v>
      </c>
      <c r="J751" s="239"/>
      <c r="K751" s="240">
        <f>ROUND(E751*J751,2)</f>
        <v>0</v>
      </c>
      <c r="L751" s="240">
        <v>21</v>
      </c>
      <c r="M751" s="240">
        <f>G751*(1+L751/100)</f>
        <v>0</v>
      </c>
      <c r="N751" s="238">
        <v>2.5000000000000001E-2</v>
      </c>
      <c r="O751" s="238">
        <f>ROUND(E751*N751,2)</f>
        <v>0.2</v>
      </c>
      <c r="P751" s="238">
        <v>0</v>
      </c>
      <c r="Q751" s="238">
        <f>ROUND(E751*P751,2)</f>
        <v>0</v>
      </c>
      <c r="R751" s="240"/>
      <c r="S751" s="240" t="s">
        <v>189</v>
      </c>
      <c r="T751" s="241" t="s">
        <v>320</v>
      </c>
      <c r="U751" s="222">
        <v>0</v>
      </c>
      <c r="V751" s="222">
        <f>ROUND(E751*U751,2)</f>
        <v>0</v>
      </c>
      <c r="W751" s="222"/>
      <c r="X751" s="222" t="s">
        <v>194</v>
      </c>
      <c r="Y751" s="222" t="s">
        <v>151</v>
      </c>
      <c r="Z751" s="212"/>
      <c r="AA751" s="212"/>
      <c r="AB751" s="212"/>
      <c r="AC751" s="212"/>
      <c r="AD751" s="212"/>
      <c r="AE751" s="212"/>
      <c r="AF751" s="212"/>
      <c r="AG751" s="212" t="s">
        <v>195</v>
      </c>
      <c r="AH751" s="212"/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2" x14ac:dyDescent="0.2">
      <c r="A752" s="219"/>
      <c r="B752" s="220"/>
      <c r="C752" s="251" t="s">
        <v>758</v>
      </c>
      <c r="D752" s="223"/>
      <c r="E752" s="224">
        <v>8</v>
      </c>
      <c r="F752" s="222"/>
      <c r="G752" s="222"/>
      <c r="H752" s="222"/>
      <c r="I752" s="222"/>
      <c r="J752" s="222"/>
      <c r="K752" s="222"/>
      <c r="L752" s="222"/>
      <c r="M752" s="222"/>
      <c r="N752" s="221"/>
      <c r="O752" s="221"/>
      <c r="P752" s="221"/>
      <c r="Q752" s="221"/>
      <c r="R752" s="222"/>
      <c r="S752" s="222"/>
      <c r="T752" s="222"/>
      <c r="U752" s="222"/>
      <c r="V752" s="222"/>
      <c r="W752" s="222"/>
      <c r="X752" s="222"/>
      <c r="Y752" s="222"/>
      <c r="Z752" s="212"/>
      <c r="AA752" s="212"/>
      <c r="AB752" s="212"/>
      <c r="AC752" s="212"/>
      <c r="AD752" s="212"/>
      <c r="AE752" s="212"/>
      <c r="AF752" s="212"/>
      <c r="AG752" s="212" t="s">
        <v>156</v>
      </c>
      <c r="AH752" s="212">
        <v>0</v>
      </c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3" x14ac:dyDescent="0.2">
      <c r="A753" s="219"/>
      <c r="B753" s="220"/>
      <c r="C753" s="251" t="s">
        <v>711</v>
      </c>
      <c r="D753" s="223"/>
      <c r="E753" s="224"/>
      <c r="F753" s="222"/>
      <c r="G753" s="222"/>
      <c r="H753" s="222"/>
      <c r="I753" s="222"/>
      <c r="J753" s="222"/>
      <c r="K753" s="222"/>
      <c r="L753" s="222"/>
      <c r="M753" s="222"/>
      <c r="N753" s="221"/>
      <c r="O753" s="221"/>
      <c r="P753" s="221"/>
      <c r="Q753" s="221"/>
      <c r="R753" s="222"/>
      <c r="S753" s="222"/>
      <c r="T753" s="222"/>
      <c r="U753" s="222"/>
      <c r="V753" s="222"/>
      <c r="W753" s="222"/>
      <c r="X753" s="222"/>
      <c r="Y753" s="222"/>
      <c r="Z753" s="212"/>
      <c r="AA753" s="212"/>
      <c r="AB753" s="212"/>
      <c r="AC753" s="212"/>
      <c r="AD753" s="212"/>
      <c r="AE753" s="212"/>
      <c r="AF753" s="212"/>
      <c r="AG753" s="212" t="s">
        <v>156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2" x14ac:dyDescent="0.2">
      <c r="A754" s="219"/>
      <c r="B754" s="220"/>
      <c r="C754" s="252"/>
      <c r="D754" s="243"/>
      <c r="E754" s="243"/>
      <c r="F754" s="243"/>
      <c r="G754" s="243"/>
      <c r="H754" s="222"/>
      <c r="I754" s="222"/>
      <c r="J754" s="222"/>
      <c r="K754" s="222"/>
      <c r="L754" s="222"/>
      <c r="M754" s="222"/>
      <c r="N754" s="221"/>
      <c r="O754" s="221"/>
      <c r="P754" s="221"/>
      <c r="Q754" s="221"/>
      <c r="R754" s="222"/>
      <c r="S754" s="222"/>
      <c r="T754" s="222"/>
      <c r="U754" s="222"/>
      <c r="V754" s="222"/>
      <c r="W754" s="222"/>
      <c r="X754" s="222"/>
      <c r="Y754" s="222"/>
      <c r="Z754" s="212"/>
      <c r="AA754" s="212"/>
      <c r="AB754" s="212"/>
      <c r="AC754" s="212"/>
      <c r="AD754" s="212"/>
      <c r="AE754" s="212"/>
      <c r="AF754" s="212"/>
      <c r="AG754" s="212" t="s">
        <v>158</v>
      </c>
      <c r="AH754" s="212"/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 x14ac:dyDescent="0.2">
      <c r="A755" s="235">
        <v>163</v>
      </c>
      <c r="B755" s="236" t="s">
        <v>761</v>
      </c>
      <c r="C755" s="249" t="s">
        <v>762</v>
      </c>
      <c r="D755" s="237" t="s">
        <v>0</v>
      </c>
      <c r="E755" s="238">
        <v>66981.467000000004</v>
      </c>
      <c r="F755" s="239"/>
      <c r="G755" s="240">
        <f>ROUND(E755*F755,2)</f>
        <v>0</v>
      </c>
      <c r="H755" s="239"/>
      <c r="I755" s="240">
        <f>ROUND(E755*H755,2)</f>
        <v>0</v>
      </c>
      <c r="J755" s="239"/>
      <c r="K755" s="240">
        <f>ROUND(E755*J755,2)</f>
        <v>0</v>
      </c>
      <c r="L755" s="240">
        <v>21</v>
      </c>
      <c r="M755" s="240">
        <f>G755*(1+L755/100)</f>
        <v>0</v>
      </c>
      <c r="N755" s="238">
        <v>0</v>
      </c>
      <c r="O755" s="238">
        <f>ROUND(E755*N755,2)</f>
        <v>0</v>
      </c>
      <c r="P755" s="238">
        <v>0</v>
      </c>
      <c r="Q755" s="238">
        <f>ROUND(E755*P755,2)</f>
        <v>0</v>
      </c>
      <c r="R755" s="240" t="s">
        <v>313</v>
      </c>
      <c r="S755" s="240" t="s">
        <v>148</v>
      </c>
      <c r="T755" s="241" t="s">
        <v>149</v>
      </c>
      <c r="U755" s="222">
        <v>0</v>
      </c>
      <c r="V755" s="222">
        <f>ROUND(E755*U755,2)</f>
        <v>0</v>
      </c>
      <c r="W755" s="222"/>
      <c r="X755" s="222" t="s">
        <v>150</v>
      </c>
      <c r="Y755" s="222" t="s">
        <v>151</v>
      </c>
      <c r="Z755" s="212"/>
      <c r="AA755" s="212"/>
      <c r="AB755" s="212"/>
      <c r="AC755" s="212"/>
      <c r="AD755" s="212"/>
      <c r="AE755" s="212"/>
      <c r="AF755" s="212"/>
      <c r="AG755" s="212" t="s">
        <v>354</v>
      </c>
      <c r="AH755" s="212"/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2" x14ac:dyDescent="0.2">
      <c r="A756" s="219"/>
      <c r="B756" s="220"/>
      <c r="C756" s="250" t="s">
        <v>444</v>
      </c>
      <c r="D756" s="242"/>
      <c r="E756" s="242"/>
      <c r="F756" s="242"/>
      <c r="G756" s="242"/>
      <c r="H756" s="222"/>
      <c r="I756" s="222"/>
      <c r="J756" s="222"/>
      <c r="K756" s="222"/>
      <c r="L756" s="222"/>
      <c r="M756" s="222"/>
      <c r="N756" s="221"/>
      <c r="O756" s="221"/>
      <c r="P756" s="221"/>
      <c r="Q756" s="221"/>
      <c r="R756" s="222"/>
      <c r="S756" s="222"/>
      <c r="T756" s="222"/>
      <c r="U756" s="222"/>
      <c r="V756" s="222"/>
      <c r="W756" s="222"/>
      <c r="X756" s="222"/>
      <c r="Y756" s="222"/>
      <c r="Z756" s="212"/>
      <c r="AA756" s="212"/>
      <c r="AB756" s="212"/>
      <c r="AC756" s="212"/>
      <c r="AD756" s="212"/>
      <c r="AE756" s="212"/>
      <c r="AF756" s="212"/>
      <c r="AG756" s="212" t="s">
        <v>154</v>
      </c>
      <c r="AH756" s="212"/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2" x14ac:dyDescent="0.2">
      <c r="A757" s="219"/>
      <c r="B757" s="220"/>
      <c r="C757" s="252"/>
      <c r="D757" s="243"/>
      <c r="E757" s="243"/>
      <c r="F757" s="243"/>
      <c r="G757" s="243"/>
      <c r="H757" s="222"/>
      <c r="I757" s="222"/>
      <c r="J757" s="222"/>
      <c r="K757" s="222"/>
      <c r="L757" s="222"/>
      <c r="M757" s="222"/>
      <c r="N757" s="221"/>
      <c r="O757" s="221"/>
      <c r="P757" s="221"/>
      <c r="Q757" s="221"/>
      <c r="R757" s="222"/>
      <c r="S757" s="222"/>
      <c r="T757" s="222"/>
      <c r="U757" s="222"/>
      <c r="V757" s="222"/>
      <c r="W757" s="222"/>
      <c r="X757" s="222"/>
      <c r="Y757" s="222"/>
      <c r="Z757" s="212"/>
      <c r="AA757" s="212"/>
      <c r="AB757" s="212"/>
      <c r="AC757" s="212"/>
      <c r="AD757" s="212"/>
      <c r="AE757" s="212"/>
      <c r="AF757" s="212"/>
      <c r="AG757" s="212" t="s">
        <v>158</v>
      </c>
      <c r="AH757" s="212"/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x14ac:dyDescent="0.2">
      <c r="A758" s="228" t="s">
        <v>142</v>
      </c>
      <c r="B758" s="229" t="s">
        <v>96</v>
      </c>
      <c r="C758" s="248" t="s">
        <v>97</v>
      </c>
      <c r="D758" s="230"/>
      <c r="E758" s="231"/>
      <c r="F758" s="232"/>
      <c r="G758" s="232">
        <f>SUMIF(AG759:AG773,"&lt;&gt;NOR",G759:G773)</f>
        <v>0</v>
      </c>
      <c r="H758" s="232"/>
      <c r="I758" s="232">
        <f>SUM(I759:I773)</f>
        <v>0</v>
      </c>
      <c r="J758" s="232"/>
      <c r="K758" s="232">
        <f>SUM(K759:K773)</f>
        <v>0</v>
      </c>
      <c r="L758" s="232"/>
      <c r="M758" s="232">
        <f>SUM(M759:M773)</f>
        <v>0</v>
      </c>
      <c r="N758" s="231"/>
      <c r="O758" s="231">
        <f>SUM(O759:O773)</f>
        <v>1.06</v>
      </c>
      <c r="P758" s="231"/>
      <c r="Q758" s="231">
        <f>SUM(Q759:Q773)</f>
        <v>1.24</v>
      </c>
      <c r="R758" s="232"/>
      <c r="S758" s="232"/>
      <c r="T758" s="233"/>
      <c r="U758" s="227"/>
      <c r="V758" s="227">
        <f>SUM(V759:V773)</f>
        <v>165.43</v>
      </c>
      <c r="W758" s="227"/>
      <c r="X758" s="227"/>
      <c r="Y758" s="227"/>
      <c r="AG758" t="s">
        <v>143</v>
      </c>
    </row>
    <row r="759" spans="1:60" outlineLevel="1" x14ac:dyDescent="0.2">
      <c r="A759" s="235">
        <v>164</v>
      </c>
      <c r="B759" s="236" t="s">
        <v>763</v>
      </c>
      <c r="C759" s="249" t="s">
        <v>764</v>
      </c>
      <c r="D759" s="237" t="s">
        <v>146</v>
      </c>
      <c r="E759" s="238">
        <v>138.9</v>
      </c>
      <c r="F759" s="239"/>
      <c r="G759" s="240">
        <f>ROUND(E759*F759,2)</f>
        <v>0</v>
      </c>
      <c r="H759" s="239"/>
      <c r="I759" s="240">
        <f>ROUND(E759*H759,2)</f>
        <v>0</v>
      </c>
      <c r="J759" s="239"/>
      <c r="K759" s="240">
        <f>ROUND(E759*J759,2)</f>
        <v>0</v>
      </c>
      <c r="L759" s="240">
        <v>21</v>
      </c>
      <c r="M759" s="240">
        <f>G759*(1+L759/100)</f>
        <v>0</v>
      </c>
      <c r="N759" s="238">
        <v>0</v>
      </c>
      <c r="O759" s="238">
        <f>ROUND(E759*N759,2)</f>
        <v>0</v>
      </c>
      <c r="P759" s="238">
        <v>8.9099999999999995E-3</v>
      </c>
      <c r="Q759" s="238">
        <f>ROUND(E759*P759,2)</f>
        <v>1.24</v>
      </c>
      <c r="R759" s="240" t="s">
        <v>765</v>
      </c>
      <c r="S759" s="240" t="s">
        <v>148</v>
      </c>
      <c r="T759" s="241" t="s">
        <v>149</v>
      </c>
      <c r="U759" s="222">
        <v>0.15</v>
      </c>
      <c r="V759" s="222">
        <f>ROUND(E759*U759,2)</f>
        <v>20.84</v>
      </c>
      <c r="W759" s="222"/>
      <c r="X759" s="222" t="s">
        <v>150</v>
      </c>
      <c r="Y759" s="222" t="s">
        <v>151</v>
      </c>
      <c r="Z759" s="212"/>
      <c r="AA759" s="212"/>
      <c r="AB759" s="212"/>
      <c r="AC759" s="212"/>
      <c r="AD759" s="212"/>
      <c r="AE759" s="212"/>
      <c r="AF759" s="212"/>
      <c r="AG759" s="212" t="s">
        <v>152</v>
      </c>
      <c r="AH759" s="212"/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2" x14ac:dyDescent="0.2">
      <c r="A760" s="219"/>
      <c r="B760" s="220"/>
      <c r="C760" s="250" t="s">
        <v>766</v>
      </c>
      <c r="D760" s="242"/>
      <c r="E760" s="242"/>
      <c r="F760" s="242"/>
      <c r="G760" s="242"/>
      <c r="H760" s="222"/>
      <c r="I760" s="222"/>
      <c r="J760" s="222"/>
      <c r="K760" s="222"/>
      <c r="L760" s="222"/>
      <c r="M760" s="222"/>
      <c r="N760" s="221"/>
      <c r="O760" s="221"/>
      <c r="P760" s="221"/>
      <c r="Q760" s="221"/>
      <c r="R760" s="222"/>
      <c r="S760" s="222"/>
      <c r="T760" s="222"/>
      <c r="U760" s="222"/>
      <c r="V760" s="222"/>
      <c r="W760" s="222"/>
      <c r="X760" s="222"/>
      <c r="Y760" s="222"/>
      <c r="Z760" s="212"/>
      <c r="AA760" s="212"/>
      <c r="AB760" s="212"/>
      <c r="AC760" s="212"/>
      <c r="AD760" s="212"/>
      <c r="AE760" s="212"/>
      <c r="AF760" s="212"/>
      <c r="AG760" s="212" t="s">
        <v>154</v>
      </c>
      <c r="AH760" s="212"/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2" x14ac:dyDescent="0.2">
      <c r="A761" s="219"/>
      <c r="B761" s="220"/>
      <c r="C761" s="256" t="s">
        <v>767</v>
      </c>
      <c r="D761" s="246"/>
      <c r="E761" s="246"/>
      <c r="F761" s="246"/>
      <c r="G761" s="246"/>
      <c r="H761" s="222"/>
      <c r="I761" s="222"/>
      <c r="J761" s="222"/>
      <c r="K761" s="222"/>
      <c r="L761" s="222"/>
      <c r="M761" s="222"/>
      <c r="N761" s="221"/>
      <c r="O761" s="221"/>
      <c r="P761" s="221"/>
      <c r="Q761" s="221"/>
      <c r="R761" s="222"/>
      <c r="S761" s="222"/>
      <c r="T761" s="222"/>
      <c r="U761" s="222"/>
      <c r="V761" s="222"/>
      <c r="W761" s="222"/>
      <c r="X761" s="222"/>
      <c r="Y761" s="222"/>
      <c r="Z761" s="212"/>
      <c r="AA761" s="212"/>
      <c r="AB761" s="212"/>
      <c r="AC761" s="212"/>
      <c r="AD761" s="212"/>
      <c r="AE761" s="212"/>
      <c r="AF761" s="212"/>
      <c r="AG761" s="212" t="s">
        <v>184</v>
      </c>
      <c r="AH761" s="212"/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2" x14ac:dyDescent="0.2">
      <c r="A762" s="219"/>
      <c r="B762" s="220"/>
      <c r="C762" s="251" t="s">
        <v>768</v>
      </c>
      <c r="D762" s="223"/>
      <c r="E762" s="224">
        <v>138.9</v>
      </c>
      <c r="F762" s="222"/>
      <c r="G762" s="222"/>
      <c r="H762" s="222"/>
      <c r="I762" s="222"/>
      <c r="J762" s="222"/>
      <c r="K762" s="222"/>
      <c r="L762" s="222"/>
      <c r="M762" s="222"/>
      <c r="N762" s="221"/>
      <c r="O762" s="221"/>
      <c r="P762" s="221"/>
      <c r="Q762" s="221"/>
      <c r="R762" s="222"/>
      <c r="S762" s="222"/>
      <c r="T762" s="222"/>
      <c r="U762" s="222"/>
      <c r="V762" s="222"/>
      <c r="W762" s="222"/>
      <c r="X762" s="222"/>
      <c r="Y762" s="222"/>
      <c r="Z762" s="212"/>
      <c r="AA762" s="212"/>
      <c r="AB762" s="212"/>
      <c r="AC762" s="212"/>
      <c r="AD762" s="212"/>
      <c r="AE762" s="212"/>
      <c r="AF762" s="212"/>
      <c r="AG762" s="212" t="s">
        <v>156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2" x14ac:dyDescent="0.2">
      <c r="A763" s="219"/>
      <c r="B763" s="220"/>
      <c r="C763" s="252"/>
      <c r="D763" s="243"/>
      <c r="E763" s="243"/>
      <c r="F763" s="243"/>
      <c r="G763" s="243"/>
      <c r="H763" s="222"/>
      <c r="I763" s="222"/>
      <c r="J763" s="222"/>
      <c r="K763" s="222"/>
      <c r="L763" s="222"/>
      <c r="M763" s="222"/>
      <c r="N763" s="221"/>
      <c r="O763" s="221"/>
      <c r="P763" s="221"/>
      <c r="Q763" s="221"/>
      <c r="R763" s="222"/>
      <c r="S763" s="222"/>
      <c r="T763" s="222"/>
      <c r="U763" s="222"/>
      <c r="V763" s="222"/>
      <c r="W763" s="222"/>
      <c r="X763" s="222"/>
      <c r="Y763" s="222"/>
      <c r="Z763" s="212"/>
      <c r="AA763" s="212"/>
      <c r="AB763" s="212"/>
      <c r="AC763" s="212"/>
      <c r="AD763" s="212"/>
      <c r="AE763" s="212"/>
      <c r="AF763" s="212"/>
      <c r="AG763" s="212" t="s">
        <v>158</v>
      </c>
      <c r="AH763" s="212"/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ht="22.5" outlineLevel="1" x14ac:dyDescent="0.2">
      <c r="A764" s="235">
        <v>165</v>
      </c>
      <c r="B764" s="236" t="s">
        <v>769</v>
      </c>
      <c r="C764" s="249" t="s">
        <v>770</v>
      </c>
      <c r="D764" s="237" t="s">
        <v>146</v>
      </c>
      <c r="E764" s="238">
        <v>138.9</v>
      </c>
      <c r="F764" s="239"/>
      <c r="G764" s="240">
        <f>ROUND(E764*F764,2)</f>
        <v>0</v>
      </c>
      <c r="H764" s="239"/>
      <c r="I764" s="240">
        <f>ROUND(E764*H764,2)</f>
        <v>0</v>
      </c>
      <c r="J764" s="239"/>
      <c r="K764" s="240">
        <f>ROUND(E764*J764,2)</f>
        <v>0</v>
      </c>
      <c r="L764" s="240">
        <v>21</v>
      </c>
      <c r="M764" s="240">
        <f>G764*(1+L764/100)</f>
        <v>0</v>
      </c>
      <c r="N764" s="238">
        <v>7.6400000000000001E-3</v>
      </c>
      <c r="O764" s="238">
        <f>ROUND(E764*N764,2)</f>
        <v>1.06</v>
      </c>
      <c r="P764" s="238">
        <v>0</v>
      </c>
      <c r="Q764" s="238">
        <f>ROUND(E764*P764,2)</f>
        <v>0</v>
      </c>
      <c r="R764" s="240" t="s">
        <v>733</v>
      </c>
      <c r="S764" s="240" t="s">
        <v>148</v>
      </c>
      <c r="T764" s="241" t="s">
        <v>149</v>
      </c>
      <c r="U764" s="222">
        <v>0.74848999999999999</v>
      </c>
      <c r="V764" s="222">
        <f>ROUND(E764*U764,2)</f>
        <v>103.97</v>
      </c>
      <c r="W764" s="222"/>
      <c r="X764" s="222" t="s">
        <v>734</v>
      </c>
      <c r="Y764" s="222" t="s">
        <v>151</v>
      </c>
      <c r="Z764" s="212"/>
      <c r="AA764" s="212"/>
      <c r="AB764" s="212"/>
      <c r="AC764" s="212"/>
      <c r="AD764" s="212"/>
      <c r="AE764" s="212"/>
      <c r="AF764" s="212"/>
      <c r="AG764" s="212" t="s">
        <v>735</v>
      </c>
      <c r="AH764" s="212"/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2" x14ac:dyDescent="0.2">
      <c r="A765" s="219"/>
      <c r="B765" s="220"/>
      <c r="C765" s="250" t="s">
        <v>771</v>
      </c>
      <c r="D765" s="242"/>
      <c r="E765" s="242"/>
      <c r="F765" s="242"/>
      <c r="G765" s="242"/>
      <c r="H765" s="222"/>
      <c r="I765" s="222"/>
      <c r="J765" s="222"/>
      <c r="K765" s="222"/>
      <c r="L765" s="222"/>
      <c r="M765" s="222"/>
      <c r="N765" s="221"/>
      <c r="O765" s="221"/>
      <c r="P765" s="221"/>
      <c r="Q765" s="221"/>
      <c r="R765" s="222"/>
      <c r="S765" s="222"/>
      <c r="T765" s="222"/>
      <c r="U765" s="222"/>
      <c r="V765" s="222"/>
      <c r="W765" s="222"/>
      <c r="X765" s="222"/>
      <c r="Y765" s="222"/>
      <c r="Z765" s="212"/>
      <c r="AA765" s="212"/>
      <c r="AB765" s="212"/>
      <c r="AC765" s="212"/>
      <c r="AD765" s="212"/>
      <c r="AE765" s="212"/>
      <c r="AF765" s="212"/>
      <c r="AG765" s="212" t="s">
        <v>154</v>
      </c>
      <c r="AH765" s="212"/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2" x14ac:dyDescent="0.2">
      <c r="A766" s="219"/>
      <c r="B766" s="220"/>
      <c r="C766" s="251" t="s">
        <v>768</v>
      </c>
      <c r="D766" s="223"/>
      <c r="E766" s="224">
        <v>138.9</v>
      </c>
      <c r="F766" s="222"/>
      <c r="G766" s="222"/>
      <c r="H766" s="222"/>
      <c r="I766" s="222"/>
      <c r="J766" s="222"/>
      <c r="K766" s="222"/>
      <c r="L766" s="222"/>
      <c r="M766" s="222"/>
      <c r="N766" s="221"/>
      <c r="O766" s="221"/>
      <c r="P766" s="221"/>
      <c r="Q766" s="221"/>
      <c r="R766" s="222"/>
      <c r="S766" s="222"/>
      <c r="T766" s="222"/>
      <c r="U766" s="222"/>
      <c r="V766" s="222"/>
      <c r="W766" s="222"/>
      <c r="X766" s="222"/>
      <c r="Y766" s="222"/>
      <c r="Z766" s="212"/>
      <c r="AA766" s="212"/>
      <c r="AB766" s="212"/>
      <c r="AC766" s="212"/>
      <c r="AD766" s="212"/>
      <c r="AE766" s="212"/>
      <c r="AF766" s="212"/>
      <c r="AG766" s="212" t="s">
        <v>156</v>
      </c>
      <c r="AH766" s="212">
        <v>0</v>
      </c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outlineLevel="2" x14ac:dyDescent="0.2">
      <c r="A767" s="219"/>
      <c r="B767" s="220"/>
      <c r="C767" s="252"/>
      <c r="D767" s="243"/>
      <c r="E767" s="243"/>
      <c r="F767" s="243"/>
      <c r="G767" s="243"/>
      <c r="H767" s="222"/>
      <c r="I767" s="222"/>
      <c r="J767" s="222"/>
      <c r="K767" s="222"/>
      <c r="L767" s="222"/>
      <c r="M767" s="222"/>
      <c r="N767" s="221"/>
      <c r="O767" s="221"/>
      <c r="P767" s="221"/>
      <c r="Q767" s="221"/>
      <c r="R767" s="222"/>
      <c r="S767" s="222"/>
      <c r="T767" s="222"/>
      <c r="U767" s="222"/>
      <c r="V767" s="222"/>
      <c r="W767" s="222"/>
      <c r="X767" s="222"/>
      <c r="Y767" s="222"/>
      <c r="Z767" s="212"/>
      <c r="AA767" s="212"/>
      <c r="AB767" s="212"/>
      <c r="AC767" s="212"/>
      <c r="AD767" s="212"/>
      <c r="AE767" s="212"/>
      <c r="AF767" s="212"/>
      <c r="AG767" s="212" t="s">
        <v>158</v>
      </c>
      <c r="AH767" s="212"/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">
      <c r="A768" s="235">
        <v>166</v>
      </c>
      <c r="B768" s="236" t="s">
        <v>772</v>
      </c>
      <c r="C768" s="249" t="s">
        <v>773</v>
      </c>
      <c r="D768" s="237" t="s">
        <v>296</v>
      </c>
      <c r="E768" s="238">
        <v>16</v>
      </c>
      <c r="F768" s="239"/>
      <c r="G768" s="240">
        <f>ROUND(E768*F768,2)</f>
        <v>0</v>
      </c>
      <c r="H768" s="239"/>
      <c r="I768" s="240">
        <f>ROUND(E768*H768,2)</f>
        <v>0</v>
      </c>
      <c r="J768" s="239"/>
      <c r="K768" s="240">
        <f>ROUND(E768*J768,2)</f>
        <v>0</v>
      </c>
      <c r="L768" s="240">
        <v>21</v>
      </c>
      <c r="M768" s="240">
        <f>G768*(1+L768/100)</f>
        <v>0</v>
      </c>
      <c r="N768" s="238">
        <v>0</v>
      </c>
      <c r="O768" s="238">
        <f>ROUND(E768*N768,2)</f>
        <v>0</v>
      </c>
      <c r="P768" s="238">
        <v>0</v>
      </c>
      <c r="Q768" s="238">
        <f>ROUND(E768*P768,2)</f>
        <v>0</v>
      </c>
      <c r="R768" s="240" t="s">
        <v>774</v>
      </c>
      <c r="S768" s="240" t="s">
        <v>148</v>
      </c>
      <c r="T768" s="241" t="s">
        <v>149</v>
      </c>
      <c r="U768" s="222">
        <v>1</v>
      </c>
      <c r="V768" s="222">
        <f>ROUND(E768*U768,2)</f>
        <v>16</v>
      </c>
      <c r="W768" s="222"/>
      <c r="X768" s="222" t="s">
        <v>775</v>
      </c>
      <c r="Y768" s="222" t="s">
        <v>151</v>
      </c>
      <c r="Z768" s="212"/>
      <c r="AA768" s="212"/>
      <c r="AB768" s="212"/>
      <c r="AC768" s="212"/>
      <c r="AD768" s="212"/>
      <c r="AE768" s="212"/>
      <c r="AF768" s="212"/>
      <c r="AG768" s="212" t="s">
        <v>776</v>
      </c>
      <c r="AH768" s="212"/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2" x14ac:dyDescent="0.2">
      <c r="A769" s="219"/>
      <c r="B769" s="220"/>
      <c r="C769" s="251" t="s">
        <v>777</v>
      </c>
      <c r="D769" s="223"/>
      <c r="E769" s="224">
        <v>16</v>
      </c>
      <c r="F769" s="222"/>
      <c r="G769" s="222"/>
      <c r="H769" s="222"/>
      <c r="I769" s="222"/>
      <c r="J769" s="222"/>
      <c r="K769" s="222"/>
      <c r="L769" s="222"/>
      <c r="M769" s="222"/>
      <c r="N769" s="221"/>
      <c r="O769" s="221"/>
      <c r="P769" s="221"/>
      <c r="Q769" s="221"/>
      <c r="R769" s="222"/>
      <c r="S769" s="222"/>
      <c r="T769" s="222"/>
      <c r="U769" s="222"/>
      <c r="V769" s="222"/>
      <c r="W769" s="222"/>
      <c r="X769" s="222"/>
      <c r="Y769" s="222"/>
      <c r="Z769" s="212"/>
      <c r="AA769" s="212"/>
      <c r="AB769" s="212"/>
      <c r="AC769" s="212"/>
      <c r="AD769" s="212"/>
      <c r="AE769" s="212"/>
      <c r="AF769" s="212"/>
      <c r="AG769" s="212" t="s">
        <v>156</v>
      </c>
      <c r="AH769" s="212">
        <v>0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2" x14ac:dyDescent="0.2">
      <c r="A770" s="219"/>
      <c r="B770" s="220"/>
      <c r="C770" s="252"/>
      <c r="D770" s="243"/>
      <c r="E770" s="243"/>
      <c r="F770" s="243"/>
      <c r="G770" s="243"/>
      <c r="H770" s="222"/>
      <c r="I770" s="222"/>
      <c r="J770" s="222"/>
      <c r="K770" s="222"/>
      <c r="L770" s="222"/>
      <c r="M770" s="222"/>
      <c r="N770" s="221"/>
      <c r="O770" s="221"/>
      <c r="P770" s="221"/>
      <c r="Q770" s="221"/>
      <c r="R770" s="222"/>
      <c r="S770" s="222"/>
      <c r="T770" s="222"/>
      <c r="U770" s="222"/>
      <c r="V770" s="222"/>
      <c r="W770" s="222"/>
      <c r="X770" s="222"/>
      <c r="Y770" s="222"/>
      <c r="Z770" s="212"/>
      <c r="AA770" s="212"/>
      <c r="AB770" s="212"/>
      <c r="AC770" s="212"/>
      <c r="AD770" s="212"/>
      <c r="AE770" s="212"/>
      <c r="AF770" s="212"/>
      <c r="AG770" s="212" t="s">
        <v>158</v>
      </c>
      <c r="AH770" s="212"/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1" x14ac:dyDescent="0.2">
      <c r="A771" s="235">
        <v>167</v>
      </c>
      <c r="B771" s="236" t="s">
        <v>778</v>
      </c>
      <c r="C771" s="249" t="s">
        <v>779</v>
      </c>
      <c r="D771" s="237" t="s">
        <v>335</v>
      </c>
      <c r="E771" s="238">
        <v>10.088509999999999</v>
      </c>
      <c r="F771" s="239"/>
      <c r="G771" s="240">
        <f>ROUND(E771*F771,2)</f>
        <v>0</v>
      </c>
      <c r="H771" s="239"/>
      <c r="I771" s="240">
        <f>ROUND(E771*H771,2)</f>
        <v>0</v>
      </c>
      <c r="J771" s="239"/>
      <c r="K771" s="240">
        <f>ROUND(E771*J771,2)</f>
        <v>0</v>
      </c>
      <c r="L771" s="240">
        <v>21</v>
      </c>
      <c r="M771" s="240">
        <f>G771*(1+L771/100)</f>
        <v>0</v>
      </c>
      <c r="N771" s="238">
        <v>0</v>
      </c>
      <c r="O771" s="238">
        <f>ROUND(E771*N771,2)</f>
        <v>0</v>
      </c>
      <c r="P771" s="238">
        <v>0</v>
      </c>
      <c r="Q771" s="238">
        <f>ROUND(E771*P771,2)</f>
        <v>0</v>
      </c>
      <c r="R771" s="240" t="s">
        <v>765</v>
      </c>
      <c r="S771" s="240" t="s">
        <v>148</v>
      </c>
      <c r="T771" s="241" t="s">
        <v>149</v>
      </c>
      <c r="U771" s="222">
        <v>2.44</v>
      </c>
      <c r="V771" s="222">
        <f>ROUND(E771*U771,2)</f>
        <v>24.62</v>
      </c>
      <c r="W771" s="222"/>
      <c r="X771" s="222" t="s">
        <v>150</v>
      </c>
      <c r="Y771" s="222" t="s">
        <v>151</v>
      </c>
      <c r="Z771" s="212"/>
      <c r="AA771" s="212"/>
      <c r="AB771" s="212"/>
      <c r="AC771" s="212"/>
      <c r="AD771" s="212"/>
      <c r="AE771" s="212"/>
      <c r="AF771" s="212"/>
      <c r="AG771" s="212" t="s">
        <v>354</v>
      </c>
      <c r="AH771" s="212"/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outlineLevel="2" x14ac:dyDescent="0.2">
      <c r="A772" s="219"/>
      <c r="B772" s="220"/>
      <c r="C772" s="250" t="s">
        <v>444</v>
      </c>
      <c r="D772" s="242"/>
      <c r="E772" s="242"/>
      <c r="F772" s="242"/>
      <c r="G772" s="242"/>
      <c r="H772" s="222"/>
      <c r="I772" s="222"/>
      <c r="J772" s="222"/>
      <c r="K772" s="222"/>
      <c r="L772" s="222"/>
      <c r="M772" s="222"/>
      <c r="N772" s="221"/>
      <c r="O772" s="221"/>
      <c r="P772" s="221"/>
      <c r="Q772" s="221"/>
      <c r="R772" s="222"/>
      <c r="S772" s="222"/>
      <c r="T772" s="222"/>
      <c r="U772" s="222"/>
      <c r="V772" s="222"/>
      <c r="W772" s="222"/>
      <c r="X772" s="222"/>
      <c r="Y772" s="222"/>
      <c r="Z772" s="212"/>
      <c r="AA772" s="212"/>
      <c r="AB772" s="212"/>
      <c r="AC772" s="212"/>
      <c r="AD772" s="212"/>
      <c r="AE772" s="212"/>
      <c r="AF772" s="212"/>
      <c r="AG772" s="212" t="s">
        <v>154</v>
      </c>
      <c r="AH772" s="212"/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2" x14ac:dyDescent="0.2">
      <c r="A773" s="219"/>
      <c r="B773" s="220"/>
      <c r="C773" s="252"/>
      <c r="D773" s="243"/>
      <c r="E773" s="243"/>
      <c r="F773" s="243"/>
      <c r="G773" s="243"/>
      <c r="H773" s="222"/>
      <c r="I773" s="222"/>
      <c r="J773" s="222"/>
      <c r="K773" s="222"/>
      <c r="L773" s="222"/>
      <c r="M773" s="222"/>
      <c r="N773" s="221"/>
      <c r="O773" s="221"/>
      <c r="P773" s="221"/>
      <c r="Q773" s="221"/>
      <c r="R773" s="222"/>
      <c r="S773" s="222"/>
      <c r="T773" s="222"/>
      <c r="U773" s="222"/>
      <c r="V773" s="222"/>
      <c r="W773" s="222"/>
      <c r="X773" s="222"/>
      <c r="Y773" s="222"/>
      <c r="Z773" s="212"/>
      <c r="AA773" s="212"/>
      <c r="AB773" s="212"/>
      <c r="AC773" s="212"/>
      <c r="AD773" s="212"/>
      <c r="AE773" s="212"/>
      <c r="AF773" s="212"/>
      <c r="AG773" s="212" t="s">
        <v>158</v>
      </c>
      <c r="AH773" s="212"/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x14ac:dyDescent="0.2">
      <c r="A774" s="228" t="s">
        <v>142</v>
      </c>
      <c r="B774" s="229" t="s">
        <v>98</v>
      </c>
      <c r="C774" s="248" t="s">
        <v>99</v>
      </c>
      <c r="D774" s="230"/>
      <c r="E774" s="231"/>
      <c r="F774" s="232"/>
      <c r="G774" s="232">
        <f>SUMIF(AG775:AG782,"&lt;&gt;NOR",G775:G782)</f>
        <v>0</v>
      </c>
      <c r="H774" s="232"/>
      <c r="I774" s="232">
        <f>SUM(I775:I782)</f>
        <v>0</v>
      </c>
      <c r="J774" s="232"/>
      <c r="K774" s="232">
        <f>SUM(K775:K782)</f>
        <v>0</v>
      </c>
      <c r="L774" s="232"/>
      <c r="M774" s="232">
        <f>SUM(M775:M782)</f>
        <v>0</v>
      </c>
      <c r="N774" s="231"/>
      <c r="O774" s="231">
        <f>SUM(O775:O782)</f>
        <v>0.04</v>
      </c>
      <c r="P774" s="231"/>
      <c r="Q774" s="231">
        <f>SUM(Q775:Q782)</f>
        <v>0.01</v>
      </c>
      <c r="R774" s="232"/>
      <c r="S774" s="232"/>
      <c r="T774" s="233"/>
      <c r="U774" s="227"/>
      <c r="V774" s="227">
        <f>SUM(V775:V782)</f>
        <v>8.1999999999999993</v>
      </c>
      <c r="W774" s="227"/>
      <c r="X774" s="227"/>
      <c r="Y774" s="227"/>
      <c r="AG774" t="s">
        <v>143</v>
      </c>
    </row>
    <row r="775" spans="1:60" ht="22.5" outlineLevel="1" x14ac:dyDescent="0.2">
      <c r="A775" s="235">
        <v>168</v>
      </c>
      <c r="B775" s="236" t="s">
        <v>780</v>
      </c>
      <c r="C775" s="249" t="s">
        <v>781</v>
      </c>
      <c r="D775" s="237" t="s">
        <v>146</v>
      </c>
      <c r="E775" s="238">
        <v>10.5</v>
      </c>
      <c r="F775" s="239"/>
      <c r="G775" s="240">
        <f>ROUND(E775*F775,2)</f>
        <v>0</v>
      </c>
      <c r="H775" s="239"/>
      <c r="I775" s="240">
        <f>ROUND(E775*H775,2)</f>
        <v>0</v>
      </c>
      <c r="J775" s="239"/>
      <c r="K775" s="240">
        <f>ROUND(E775*J775,2)</f>
        <v>0</v>
      </c>
      <c r="L775" s="240">
        <v>21</v>
      </c>
      <c r="M775" s="240">
        <f>G775*(1+L775/100)</f>
        <v>0</v>
      </c>
      <c r="N775" s="238">
        <v>0</v>
      </c>
      <c r="O775" s="238">
        <f>ROUND(E775*N775,2)</f>
        <v>0</v>
      </c>
      <c r="P775" s="238">
        <v>1E-3</v>
      </c>
      <c r="Q775" s="238">
        <f>ROUND(E775*P775,2)</f>
        <v>0.01</v>
      </c>
      <c r="R775" s="240" t="s">
        <v>765</v>
      </c>
      <c r="S775" s="240" t="s">
        <v>148</v>
      </c>
      <c r="T775" s="241" t="s">
        <v>149</v>
      </c>
      <c r="U775" s="222">
        <v>0.115</v>
      </c>
      <c r="V775" s="222">
        <f>ROUND(E775*U775,2)</f>
        <v>1.21</v>
      </c>
      <c r="W775" s="222"/>
      <c r="X775" s="222" t="s">
        <v>150</v>
      </c>
      <c r="Y775" s="222" t="s">
        <v>151</v>
      </c>
      <c r="Z775" s="212"/>
      <c r="AA775" s="212"/>
      <c r="AB775" s="212"/>
      <c r="AC775" s="212"/>
      <c r="AD775" s="212"/>
      <c r="AE775" s="212"/>
      <c r="AF775" s="212"/>
      <c r="AG775" s="212" t="s">
        <v>152</v>
      </c>
      <c r="AH775" s="212"/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2" x14ac:dyDescent="0.2">
      <c r="A776" s="219"/>
      <c r="B776" s="220"/>
      <c r="C776" s="251" t="s">
        <v>782</v>
      </c>
      <c r="D776" s="223"/>
      <c r="E776" s="224">
        <v>10.5</v>
      </c>
      <c r="F776" s="222"/>
      <c r="G776" s="222"/>
      <c r="H776" s="222"/>
      <c r="I776" s="222"/>
      <c r="J776" s="222"/>
      <c r="K776" s="222"/>
      <c r="L776" s="222"/>
      <c r="M776" s="222"/>
      <c r="N776" s="221"/>
      <c r="O776" s="221"/>
      <c r="P776" s="221"/>
      <c r="Q776" s="221"/>
      <c r="R776" s="222"/>
      <c r="S776" s="222"/>
      <c r="T776" s="222"/>
      <c r="U776" s="222"/>
      <c r="V776" s="222"/>
      <c r="W776" s="222"/>
      <c r="X776" s="222"/>
      <c r="Y776" s="222"/>
      <c r="Z776" s="212"/>
      <c r="AA776" s="212"/>
      <c r="AB776" s="212"/>
      <c r="AC776" s="212"/>
      <c r="AD776" s="212"/>
      <c r="AE776" s="212"/>
      <c r="AF776" s="212"/>
      <c r="AG776" s="212" t="s">
        <v>156</v>
      </c>
      <c r="AH776" s="212">
        <v>0</v>
      </c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2" x14ac:dyDescent="0.2">
      <c r="A777" s="219"/>
      <c r="B777" s="220"/>
      <c r="C777" s="252"/>
      <c r="D777" s="243"/>
      <c r="E777" s="243"/>
      <c r="F777" s="243"/>
      <c r="G777" s="243"/>
      <c r="H777" s="222"/>
      <c r="I777" s="222"/>
      <c r="J777" s="222"/>
      <c r="K777" s="222"/>
      <c r="L777" s="222"/>
      <c r="M777" s="222"/>
      <c r="N777" s="221"/>
      <c r="O777" s="221"/>
      <c r="P777" s="221"/>
      <c r="Q777" s="221"/>
      <c r="R777" s="222"/>
      <c r="S777" s="222"/>
      <c r="T777" s="222"/>
      <c r="U777" s="222"/>
      <c r="V777" s="222"/>
      <c r="W777" s="222"/>
      <c r="X777" s="222"/>
      <c r="Y777" s="222"/>
      <c r="Z777" s="212"/>
      <c r="AA777" s="212"/>
      <c r="AB777" s="212"/>
      <c r="AC777" s="212"/>
      <c r="AD777" s="212"/>
      <c r="AE777" s="212"/>
      <c r="AF777" s="212"/>
      <c r="AG777" s="212" t="s">
        <v>158</v>
      </c>
      <c r="AH777" s="212"/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ht="22.5" outlineLevel="1" x14ac:dyDescent="0.2">
      <c r="A778" s="235">
        <v>169</v>
      </c>
      <c r="B778" s="236" t="s">
        <v>783</v>
      </c>
      <c r="C778" s="249" t="s">
        <v>784</v>
      </c>
      <c r="D778" s="237" t="s">
        <v>146</v>
      </c>
      <c r="E778" s="238">
        <v>10.5</v>
      </c>
      <c r="F778" s="239"/>
      <c r="G778" s="240">
        <f>ROUND(E778*F778,2)</f>
        <v>0</v>
      </c>
      <c r="H778" s="239"/>
      <c r="I778" s="240">
        <f>ROUND(E778*H778,2)</f>
        <v>0</v>
      </c>
      <c r="J778" s="239"/>
      <c r="K778" s="240">
        <f>ROUND(E778*J778,2)</f>
        <v>0</v>
      </c>
      <c r="L778" s="240">
        <v>21</v>
      </c>
      <c r="M778" s="240">
        <f>G778*(1+L778/100)</f>
        <v>0</v>
      </c>
      <c r="N778" s="238">
        <v>3.3899999999999998E-3</v>
      </c>
      <c r="O778" s="238">
        <f>ROUND(E778*N778,2)</f>
        <v>0.04</v>
      </c>
      <c r="P778" s="238">
        <v>0</v>
      </c>
      <c r="Q778" s="238">
        <f>ROUND(E778*P778,2)</f>
        <v>0</v>
      </c>
      <c r="R778" s="240" t="s">
        <v>733</v>
      </c>
      <c r="S778" s="240" t="s">
        <v>148</v>
      </c>
      <c r="T778" s="241" t="s">
        <v>149</v>
      </c>
      <c r="U778" s="222">
        <v>0.66532999999999998</v>
      </c>
      <c r="V778" s="222">
        <f>ROUND(E778*U778,2)</f>
        <v>6.99</v>
      </c>
      <c r="W778" s="222"/>
      <c r="X778" s="222" t="s">
        <v>734</v>
      </c>
      <c r="Y778" s="222" t="s">
        <v>151</v>
      </c>
      <c r="Z778" s="212"/>
      <c r="AA778" s="212"/>
      <c r="AB778" s="212"/>
      <c r="AC778" s="212"/>
      <c r="AD778" s="212"/>
      <c r="AE778" s="212"/>
      <c r="AF778" s="212"/>
      <c r="AG778" s="212" t="s">
        <v>735</v>
      </c>
      <c r="AH778" s="212"/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ht="22.5" outlineLevel="2" x14ac:dyDescent="0.2">
      <c r="A779" s="219"/>
      <c r="B779" s="220"/>
      <c r="C779" s="250" t="s">
        <v>785</v>
      </c>
      <c r="D779" s="242"/>
      <c r="E779" s="242"/>
      <c r="F779" s="242"/>
      <c r="G779" s="242"/>
      <c r="H779" s="222"/>
      <c r="I779" s="222"/>
      <c r="J779" s="222"/>
      <c r="K779" s="222"/>
      <c r="L779" s="222"/>
      <c r="M779" s="222"/>
      <c r="N779" s="221"/>
      <c r="O779" s="221"/>
      <c r="P779" s="221"/>
      <c r="Q779" s="221"/>
      <c r="R779" s="222"/>
      <c r="S779" s="222"/>
      <c r="T779" s="222"/>
      <c r="U779" s="222"/>
      <c r="V779" s="222"/>
      <c r="W779" s="222"/>
      <c r="X779" s="222"/>
      <c r="Y779" s="222"/>
      <c r="Z779" s="212"/>
      <c r="AA779" s="212"/>
      <c r="AB779" s="212"/>
      <c r="AC779" s="212"/>
      <c r="AD779" s="212"/>
      <c r="AE779" s="212"/>
      <c r="AF779" s="212"/>
      <c r="AG779" s="212" t="s">
        <v>154</v>
      </c>
      <c r="AH779" s="212"/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45" t="str">
        <f>C779</f>
        <v>lepení a dodávka podlahoviny z PVC, bez podkladu. Svaření podlahoviny. Dodávka a lepení podlahových soklíků z měkčeného PVC. Pastování a vyleštění podlah.</v>
      </c>
      <c r="BB779" s="212"/>
      <c r="BC779" s="212"/>
      <c r="BD779" s="212"/>
      <c r="BE779" s="212"/>
      <c r="BF779" s="212"/>
      <c r="BG779" s="212"/>
      <c r="BH779" s="212"/>
    </row>
    <row r="780" spans="1:60" outlineLevel="2" x14ac:dyDescent="0.2">
      <c r="A780" s="219"/>
      <c r="B780" s="220"/>
      <c r="C780" s="256" t="s">
        <v>786</v>
      </c>
      <c r="D780" s="246"/>
      <c r="E780" s="246"/>
      <c r="F780" s="246"/>
      <c r="G780" s="246"/>
      <c r="H780" s="222"/>
      <c r="I780" s="222"/>
      <c r="J780" s="222"/>
      <c r="K780" s="222"/>
      <c r="L780" s="222"/>
      <c r="M780" s="222"/>
      <c r="N780" s="221"/>
      <c r="O780" s="221"/>
      <c r="P780" s="221"/>
      <c r="Q780" s="221"/>
      <c r="R780" s="222"/>
      <c r="S780" s="222"/>
      <c r="T780" s="222"/>
      <c r="U780" s="222"/>
      <c r="V780" s="222"/>
      <c r="W780" s="222"/>
      <c r="X780" s="222"/>
      <c r="Y780" s="222"/>
      <c r="Z780" s="212"/>
      <c r="AA780" s="212"/>
      <c r="AB780" s="212"/>
      <c r="AC780" s="212"/>
      <c r="AD780" s="212"/>
      <c r="AE780" s="212"/>
      <c r="AF780" s="212"/>
      <c r="AG780" s="212" t="s">
        <v>184</v>
      </c>
      <c r="AH780" s="212"/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2" x14ac:dyDescent="0.2">
      <c r="A781" s="219"/>
      <c r="B781" s="220"/>
      <c r="C781" s="251" t="s">
        <v>782</v>
      </c>
      <c r="D781" s="223"/>
      <c r="E781" s="224">
        <v>10.5</v>
      </c>
      <c r="F781" s="222"/>
      <c r="G781" s="222"/>
      <c r="H781" s="222"/>
      <c r="I781" s="222"/>
      <c r="J781" s="222"/>
      <c r="K781" s="222"/>
      <c r="L781" s="222"/>
      <c r="M781" s="222"/>
      <c r="N781" s="221"/>
      <c r="O781" s="221"/>
      <c r="P781" s="221"/>
      <c r="Q781" s="221"/>
      <c r="R781" s="222"/>
      <c r="S781" s="222"/>
      <c r="T781" s="222"/>
      <c r="U781" s="222"/>
      <c r="V781" s="222"/>
      <c r="W781" s="222"/>
      <c r="X781" s="222"/>
      <c r="Y781" s="222"/>
      <c r="Z781" s="212"/>
      <c r="AA781" s="212"/>
      <c r="AB781" s="212"/>
      <c r="AC781" s="212"/>
      <c r="AD781" s="212"/>
      <c r="AE781" s="212"/>
      <c r="AF781" s="212"/>
      <c r="AG781" s="212" t="s">
        <v>156</v>
      </c>
      <c r="AH781" s="212">
        <v>0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2" x14ac:dyDescent="0.2">
      <c r="A782" s="219"/>
      <c r="B782" s="220"/>
      <c r="C782" s="252"/>
      <c r="D782" s="243"/>
      <c r="E782" s="243"/>
      <c r="F782" s="243"/>
      <c r="G782" s="243"/>
      <c r="H782" s="222"/>
      <c r="I782" s="222"/>
      <c r="J782" s="222"/>
      <c r="K782" s="222"/>
      <c r="L782" s="222"/>
      <c r="M782" s="222"/>
      <c r="N782" s="221"/>
      <c r="O782" s="221"/>
      <c r="P782" s="221"/>
      <c r="Q782" s="221"/>
      <c r="R782" s="222"/>
      <c r="S782" s="222"/>
      <c r="T782" s="222"/>
      <c r="U782" s="222"/>
      <c r="V782" s="222"/>
      <c r="W782" s="222"/>
      <c r="X782" s="222"/>
      <c r="Y782" s="222"/>
      <c r="Z782" s="212"/>
      <c r="AA782" s="212"/>
      <c r="AB782" s="212"/>
      <c r="AC782" s="212"/>
      <c r="AD782" s="212"/>
      <c r="AE782" s="212"/>
      <c r="AF782" s="212"/>
      <c r="AG782" s="212" t="s">
        <v>158</v>
      </c>
      <c r="AH782" s="212"/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x14ac:dyDescent="0.2">
      <c r="A783" s="228" t="s">
        <v>142</v>
      </c>
      <c r="B783" s="229" t="s">
        <v>100</v>
      </c>
      <c r="C783" s="248" t="s">
        <v>101</v>
      </c>
      <c r="D783" s="230"/>
      <c r="E783" s="231"/>
      <c r="F783" s="232"/>
      <c r="G783" s="232">
        <f>SUMIF(AG784:AG792,"&lt;&gt;NOR",G784:G792)</f>
        <v>0</v>
      </c>
      <c r="H783" s="232"/>
      <c r="I783" s="232">
        <f>SUM(I784:I792)</f>
        <v>0</v>
      </c>
      <c r="J783" s="232"/>
      <c r="K783" s="232">
        <f>SUM(K784:K792)</f>
        <v>0</v>
      </c>
      <c r="L783" s="232"/>
      <c r="M783" s="232">
        <f>SUM(M784:M792)</f>
        <v>0</v>
      </c>
      <c r="N783" s="231"/>
      <c r="O783" s="231">
        <f>SUM(O784:O792)</f>
        <v>0.32</v>
      </c>
      <c r="P783" s="231"/>
      <c r="Q783" s="231">
        <f>SUM(Q784:Q792)</f>
        <v>0</v>
      </c>
      <c r="R783" s="232"/>
      <c r="S783" s="232"/>
      <c r="T783" s="233"/>
      <c r="U783" s="227"/>
      <c r="V783" s="227">
        <f>SUM(V784:V792)</f>
        <v>58.4</v>
      </c>
      <c r="W783" s="227"/>
      <c r="X783" s="227"/>
      <c r="Y783" s="227"/>
      <c r="AG783" t="s">
        <v>143</v>
      </c>
    </row>
    <row r="784" spans="1:60" ht="22.5" outlineLevel="1" x14ac:dyDescent="0.2">
      <c r="A784" s="235">
        <v>170</v>
      </c>
      <c r="B784" s="236" t="s">
        <v>787</v>
      </c>
      <c r="C784" s="249" t="s">
        <v>788</v>
      </c>
      <c r="D784" s="237" t="s">
        <v>146</v>
      </c>
      <c r="E784" s="238">
        <v>144.9</v>
      </c>
      <c r="F784" s="239"/>
      <c r="G784" s="240">
        <f>ROUND(E784*F784,2)</f>
        <v>0</v>
      </c>
      <c r="H784" s="239"/>
      <c r="I784" s="240">
        <f>ROUND(E784*H784,2)</f>
        <v>0</v>
      </c>
      <c r="J784" s="239"/>
      <c r="K784" s="240">
        <f>ROUND(E784*J784,2)</f>
        <v>0</v>
      </c>
      <c r="L784" s="240">
        <v>21</v>
      </c>
      <c r="M784" s="240">
        <f>G784*(1+L784/100)</f>
        <v>0</v>
      </c>
      <c r="N784" s="238">
        <v>2.2000000000000001E-3</v>
      </c>
      <c r="O784" s="238">
        <f>ROUND(E784*N784,2)</f>
        <v>0.32</v>
      </c>
      <c r="P784" s="238">
        <v>0</v>
      </c>
      <c r="Q784" s="238">
        <f>ROUND(E784*P784,2)</f>
        <v>0</v>
      </c>
      <c r="R784" s="240" t="s">
        <v>789</v>
      </c>
      <c r="S784" s="240" t="s">
        <v>148</v>
      </c>
      <c r="T784" s="241" t="s">
        <v>149</v>
      </c>
      <c r="U784" s="222">
        <v>0.4</v>
      </c>
      <c r="V784" s="222">
        <f>ROUND(E784*U784,2)</f>
        <v>57.96</v>
      </c>
      <c r="W784" s="222"/>
      <c r="X784" s="222" t="s">
        <v>150</v>
      </c>
      <c r="Y784" s="222" t="s">
        <v>151</v>
      </c>
      <c r="Z784" s="212"/>
      <c r="AA784" s="212"/>
      <c r="AB784" s="212"/>
      <c r="AC784" s="212"/>
      <c r="AD784" s="212"/>
      <c r="AE784" s="212"/>
      <c r="AF784" s="212"/>
      <c r="AG784" s="212" t="s">
        <v>152</v>
      </c>
      <c r="AH784" s="212"/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2" x14ac:dyDescent="0.2">
      <c r="A785" s="219"/>
      <c r="B785" s="220"/>
      <c r="C785" s="250" t="s">
        <v>790</v>
      </c>
      <c r="D785" s="242"/>
      <c r="E785" s="242"/>
      <c r="F785" s="242"/>
      <c r="G785" s="242"/>
      <c r="H785" s="222"/>
      <c r="I785" s="222"/>
      <c r="J785" s="222"/>
      <c r="K785" s="222"/>
      <c r="L785" s="222"/>
      <c r="M785" s="222"/>
      <c r="N785" s="221"/>
      <c r="O785" s="221"/>
      <c r="P785" s="221"/>
      <c r="Q785" s="221"/>
      <c r="R785" s="222"/>
      <c r="S785" s="222"/>
      <c r="T785" s="222"/>
      <c r="U785" s="222"/>
      <c r="V785" s="222"/>
      <c r="W785" s="222"/>
      <c r="X785" s="222"/>
      <c r="Y785" s="222"/>
      <c r="Z785" s="212"/>
      <c r="AA785" s="212"/>
      <c r="AB785" s="212"/>
      <c r="AC785" s="212"/>
      <c r="AD785" s="212"/>
      <c r="AE785" s="212"/>
      <c r="AF785" s="212"/>
      <c r="AG785" s="212" t="s">
        <v>154</v>
      </c>
      <c r="AH785" s="212"/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2" x14ac:dyDescent="0.2">
      <c r="A786" s="219"/>
      <c r="B786" s="220"/>
      <c r="C786" s="256" t="s">
        <v>791</v>
      </c>
      <c r="D786" s="246"/>
      <c r="E786" s="246"/>
      <c r="F786" s="246"/>
      <c r="G786" s="246"/>
      <c r="H786" s="222"/>
      <c r="I786" s="222"/>
      <c r="J786" s="222"/>
      <c r="K786" s="222"/>
      <c r="L786" s="222"/>
      <c r="M786" s="222"/>
      <c r="N786" s="221"/>
      <c r="O786" s="221"/>
      <c r="P786" s="221"/>
      <c r="Q786" s="221"/>
      <c r="R786" s="222"/>
      <c r="S786" s="222"/>
      <c r="T786" s="222"/>
      <c r="U786" s="222"/>
      <c r="V786" s="222"/>
      <c r="W786" s="222"/>
      <c r="X786" s="222"/>
      <c r="Y786" s="222"/>
      <c r="Z786" s="212"/>
      <c r="AA786" s="212"/>
      <c r="AB786" s="212"/>
      <c r="AC786" s="212"/>
      <c r="AD786" s="212"/>
      <c r="AE786" s="212"/>
      <c r="AF786" s="212"/>
      <c r="AG786" s="212" t="s">
        <v>184</v>
      </c>
      <c r="AH786" s="212"/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2" x14ac:dyDescent="0.2">
      <c r="A787" s="219"/>
      <c r="B787" s="220"/>
      <c r="C787" s="251" t="s">
        <v>792</v>
      </c>
      <c r="D787" s="223"/>
      <c r="E787" s="224">
        <v>23</v>
      </c>
      <c r="F787" s="222"/>
      <c r="G787" s="222"/>
      <c r="H787" s="222"/>
      <c r="I787" s="222"/>
      <c r="J787" s="222"/>
      <c r="K787" s="222"/>
      <c r="L787" s="222"/>
      <c r="M787" s="222"/>
      <c r="N787" s="221"/>
      <c r="O787" s="221"/>
      <c r="P787" s="221"/>
      <c r="Q787" s="221"/>
      <c r="R787" s="222"/>
      <c r="S787" s="222"/>
      <c r="T787" s="222"/>
      <c r="U787" s="222"/>
      <c r="V787" s="222"/>
      <c r="W787" s="222"/>
      <c r="X787" s="222"/>
      <c r="Y787" s="222"/>
      <c r="Z787" s="212"/>
      <c r="AA787" s="212"/>
      <c r="AB787" s="212"/>
      <c r="AC787" s="212"/>
      <c r="AD787" s="212"/>
      <c r="AE787" s="212"/>
      <c r="AF787" s="212"/>
      <c r="AG787" s="212" t="s">
        <v>156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3" x14ac:dyDescent="0.2">
      <c r="A788" s="219"/>
      <c r="B788" s="220"/>
      <c r="C788" s="251" t="s">
        <v>793</v>
      </c>
      <c r="D788" s="223"/>
      <c r="E788" s="224">
        <v>121.9</v>
      </c>
      <c r="F788" s="222"/>
      <c r="G788" s="222"/>
      <c r="H788" s="222"/>
      <c r="I788" s="222"/>
      <c r="J788" s="222"/>
      <c r="K788" s="222"/>
      <c r="L788" s="222"/>
      <c r="M788" s="222"/>
      <c r="N788" s="221"/>
      <c r="O788" s="221"/>
      <c r="P788" s="221"/>
      <c r="Q788" s="221"/>
      <c r="R788" s="222"/>
      <c r="S788" s="222"/>
      <c r="T788" s="222"/>
      <c r="U788" s="222"/>
      <c r="V788" s="222"/>
      <c r="W788" s="222"/>
      <c r="X788" s="222"/>
      <c r="Y788" s="222"/>
      <c r="Z788" s="212"/>
      <c r="AA788" s="212"/>
      <c r="AB788" s="212"/>
      <c r="AC788" s="212"/>
      <c r="AD788" s="212"/>
      <c r="AE788" s="212"/>
      <c r="AF788" s="212"/>
      <c r="AG788" s="212" t="s">
        <v>156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2" x14ac:dyDescent="0.2">
      <c r="A789" s="219"/>
      <c r="B789" s="220"/>
      <c r="C789" s="252"/>
      <c r="D789" s="243"/>
      <c r="E789" s="243"/>
      <c r="F789" s="243"/>
      <c r="G789" s="243"/>
      <c r="H789" s="222"/>
      <c r="I789" s="222"/>
      <c r="J789" s="222"/>
      <c r="K789" s="222"/>
      <c r="L789" s="222"/>
      <c r="M789" s="222"/>
      <c r="N789" s="221"/>
      <c r="O789" s="221"/>
      <c r="P789" s="221"/>
      <c r="Q789" s="221"/>
      <c r="R789" s="222"/>
      <c r="S789" s="222"/>
      <c r="T789" s="222"/>
      <c r="U789" s="222"/>
      <c r="V789" s="222"/>
      <c r="W789" s="222"/>
      <c r="X789" s="222"/>
      <c r="Y789" s="222"/>
      <c r="Z789" s="212"/>
      <c r="AA789" s="212"/>
      <c r="AB789" s="212"/>
      <c r="AC789" s="212"/>
      <c r="AD789" s="212"/>
      <c r="AE789" s="212"/>
      <c r="AF789" s="212"/>
      <c r="AG789" s="212" t="s">
        <v>158</v>
      </c>
      <c r="AH789" s="212"/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1" x14ac:dyDescent="0.2">
      <c r="A790" s="235">
        <v>171</v>
      </c>
      <c r="B790" s="236" t="s">
        <v>794</v>
      </c>
      <c r="C790" s="249" t="s">
        <v>795</v>
      </c>
      <c r="D790" s="237" t="s">
        <v>335</v>
      </c>
      <c r="E790" s="238">
        <v>0.31878000000000001</v>
      </c>
      <c r="F790" s="239"/>
      <c r="G790" s="240">
        <f>ROUND(E790*F790,2)</f>
        <v>0</v>
      </c>
      <c r="H790" s="239"/>
      <c r="I790" s="240">
        <f>ROUND(E790*H790,2)</f>
        <v>0</v>
      </c>
      <c r="J790" s="239"/>
      <c r="K790" s="240">
        <f>ROUND(E790*J790,2)</f>
        <v>0</v>
      </c>
      <c r="L790" s="240">
        <v>21</v>
      </c>
      <c r="M790" s="240">
        <f>G790*(1+L790/100)</f>
        <v>0</v>
      </c>
      <c r="N790" s="238">
        <v>0</v>
      </c>
      <c r="O790" s="238">
        <f>ROUND(E790*N790,2)</f>
        <v>0</v>
      </c>
      <c r="P790" s="238">
        <v>0</v>
      </c>
      <c r="Q790" s="238">
        <f>ROUND(E790*P790,2)</f>
        <v>0</v>
      </c>
      <c r="R790" s="240" t="s">
        <v>789</v>
      </c>
      <c r="S790" s="240" t="s">
        <v>148</v>
      </c>
      <c r="T790" s="241" t="s">
        <v>149</v>
      </c>
      <c r="U790" s="222">
        <v>1.375</v>
      </c>
      <c r="V790" s="222">
        <f>ROUND(E790*U790,2)</f>
        <v>0.44</v>
      </c>
      <c r="W790" s="222"/>
      <c r="X790" s="222" t="s">
        <v>150</v>
      </c>
      <c r="Y790" s="222" t="s">
        <v>151</v>
      </c>
      <c r="Z790" s="212"/>
      <c r="AA790" s="212"/>
      <c r="AB790" s="212"/>
      <c r="AC790" s="212"/>
      <c r="AD790" s="212"/>
      <c r="AE790" s="212"/>
      <c r="AF790" s="212"/>
      <c r="AG790" s="212" t="s">
        <v>354</v>
      </c>
      <c r="AH790" s="212"/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2" x14ac:dyDescent="0.2">
      <c r="A791" s="219"/>
      <c r="B791" s="220"/>
      <c r="C791" s="250" t="s">
        <v>444</v>
      </c>
      <c r="D791" s="242"/>
      <c r="E791" s="242"/>
      <c r="F791" s="242"/>
      <c r="G791" s="242"/>
      <c r="H791" s="222"/>
      <c r="I791" s="222"/>
      <c r="J791" s="222"/>
      <c r="K791" s="222"/>
      <c r="L791" s="222"/>
      <c r="M791" s="222"/>
      <c r="N791" s="221"/>
      <c r="O791" s="221"/>
      <c r="P791" s="221"/>
      <c r="Q791" s="221"/>
      <c r="R791" s="222"/>
      <c r="S791" s="222"/>
      <c r="T791" s="222"/>
      <c r="U791" s="222"/>
      <c r="V791" s="222"/>
      <c r="W791" s="222"/>
      <c r="X791" s="222"/>
      <c r="Y791" s="222"/>
      <c r="Z791" s="212"/>
      <c r="AA791" s="212"/>
      <c r="AB791" s="212"/>
      <c r="AC791" s="212"/>
      <c r="AD791" s="212"/>
      <c r="AE791" s="212"/>
      <c r="AF791" s="212"/>
      <c r="AG791" s="212" t="s">
        <v>154</v>
      </c>
      <c r="AH791" s="212"/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2" x14ac:dyDescent="0.2">
      <c r="A792" s="219"/>
      <c r="B792" s="220"/>
      <c r="C792" s="252"/>
      <c r="D792" s="243"/>
      <c r="E792" s="243"/>
      <c r="F792" s="243"/>
      <c r="G792" s="243"/>
      <c r="H792" s="222"/>
      <c r="I792" s="222"/>
      <c r="J792" s="222"/>
      <c r="K792" s="222"/>
      <c r="L792" s="222"/>
      <c r="M792" s="222"/>
      <c r="N792" s="221"/>
      <c r="O792" s="221"/>
      <c r="P792" s="221"/>
      <c r="Q792" s="221"/>
      <c r="R792" s="222"/>
      <c r="S792" s="222"/>
      <c r="T792" s="222"/>
      <c r="U792" s="222"/>
      <c r="V792" s="222"/>
      <c r="W792" s="222"/>
      <c r="X792" s="222"/>
      <c r="Y792" s="222"/>
      <c r="Z792" s="212"/>
      <c r="AA792" s="212"/>
      <c r="AB792" s="212"/>
      <c r="AC792" s="212"/>
      <c r="AD792" s="212"/>
      <c r="AE792" s="212"/>
      <c r="AF792" s="212"/>
      <c r="AG792" s="212" t="s">
        <v>158</v>
      </c>
      <c r="AH792" s="212"/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x14ac:dyDescent="0.2">
      <c r="A793" s="228" t="s">
        <v>142</v>
      </c>
      <c r="B793" s="229" t="s">
        <v>102</v>
      </c>
      <c r="C793" s="248" t="s">
        <v>103</v>
      </c>
      <c r="D793" s="230"/>
      <c r="E793" s="231"/>
      <c r="F793" s="232"/>
      <c r="G793" s="232">
        <f>SUMIF(AG794:AG812,"&lt;&gt;NOR",G794:G812)</f>
        <v>0</v>
      </c>
      <c r="H793" s="232"/>
      <c r="I793" s="232">
        <f>SUM(I794:I812)</f>
        <v>0</v>
      </c>
      <c r="J793" s="232"/>
      <c r="K793" s="232">
        <f>SUM(K794:K812)</f>
        <v>0</v>
      </c>
      <c r="L793" s="232"/>
      <c r="M793" s="232">
        <f>SUM(M794:M812)</f>
        <v>0</v>
      </c>
      <c r="N793" s="231"/>
      <c r="O793" s="231">
        <f>SUM(O794:O812)</f>
        <v>0.32</v>
      </c>
      <c r="P793" s="231"/>
      <c r="Q793" s="231">
        <f>SUM(Q794:Q812)</f>
        <v>0</v>
      </c>
      <c r="R793" s="232"/>
      <c r="S793" s="232"/>
      <c r="T793" s="233"/>
      <c r="U793" s="227"/>
      <c r="V793" s="227">
        <f>SUM(V794:V812)</f>
        <v>178.29000000000002</v>
      </c>
      <c r="W793" s="227"/>
      <c r="X793" s="227"/>
      <c r="Y793" s="227"/>
      <c r="AG793" t="s">
        <v>143</v>
      </c>
    </row>
    <row r="794" spans="1:60" outlineLevel="1" x14ac:dyDescent="0.2">
      <c r="A794" s="235">
        <v>172</v>
      </c>
      <c r="B794" s="236" t="s">
        <v>796</v>
      </c>
      <c r="C794" s="249" t="s">
        <v>797</v>
      </c>
      <c r="D794" s="237" t="s">
        <v>146</v>
      </c>
      <c r="E794" s="238">
        <v>75</v>
      </c>
      <c r="F794" s="239"/>
      <c r="G794" s="240">
        <f>ROUND(E794*F794,2)</f>
        <v>0</v>
      </c>
      <c r="H794" s="239"/>
      <c r="I794" s="240">
        <f>ROUND(E794*H794,2)</f>
        <v>0</v>
      </c>
      <c r="J794" s="239"/>
      <c r="K794" s="240">
        <f>ROUND(E794*J794,2)</f>
        <v>0</v>
      </c>
      <c r="L794" s="240">
        <v>21</v>
      </c>
      <c r="M794" s="240">
        <f>G794*(1+L794/100)</f>
        <v>0</v>
      </c>
      <c r="N794" s="238">
        <v>2.7999999999999998E-4</v>
      </c>
      <c r="O794" s="238">
        <f>ROUND(E794*N794,2)</f>
        <v>0.02</v>
      </c>
      <c r="P794" s="238">
        <v>0</v>
      </c>
      <c r="Q794" s="238">
        <f>ROUND(E794*P794,2)</f>
        <v>0</v>
      </c>
      <c r="R794" s="240" t="s">
        <v>798</v>
      </c>
      <c r="S794" s="240" t="s">
        <v>148</v>
      </c>
      <c r="T794" s="241" t="s">
        <v>149</v>
      </c>
      <c r="U794" s="222">
        <v>0.307</v>
      </c>
      <c r="V794" s="222">
        <f>ROUND(E794*U794,2)</f>
        <v>23.03</v>
      </c>
      <c r="W794" s="222"/>
      <c r="X794" s="222" t="s">
        <v>150</v>
      </c>
      <c r="Y794" s="222" t="s">
        <v>151</v>
      </c>
      <c r="Z794" s="212"/>
      <c r="AA794" s="212"/>
      <c r="AB794" s="212"/>
      <c r="AC794" s="212"/>
      <c r="AD794" s="212"/>
      <c r="AE794" s="212"/>
      <c r="AF794" s="212"/>
      <c r="AG794" s="212" t="s">
        <v>152</v>
      </c>
      <c r="AH794" s="212"/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2" x14ac:dyDescent="0.2">
      <c r="A795" s="219"/>
      <c r="B795" s="220"/>
      <c r="C795" s="253" t="s">
        <v>799</v>
      </c>
      <c r="D795" s="244"/>
      <c r="E795" s="244"/>
      <c r="F795" s="244"/>
      <c r="G795" s="244"/>
      <c r="H795" s="222"/>
      <c r="I795" s="222"/>
      <c r="J795" s="222"/>
      <c r="K795" s="222"/>
      <c r="L795" s="222"/>
      <c r="M795" s="222"/>
      <c r="N795" s="221"/>
      <c r="O795" s="221"/>
      <c r="P795" s="221"/>
      <c r="Q795" s="221"/>
      <c r="R795" s="222"/>
      <c r="S795" s="222"/>
      <c r="T795" s="222"/>
      <c r="U795" s="222"/>
      <c r="V795" s="222"/>
      <c r="W795" s="222"/>
      <c r="X795" s="222"/>
      <c r="Y795" s="222"/>
      <c r="Z795" s="212"/>
      <c r="AA795" s="212"/>
      <c r="AB795" s="212"/>
      <c r="AC795" s="212"/>
      <c r="AD795" s="212"/>
      <c r="AE795" s="212"/>
      <c r="AF795" s="212"/>
      <c r="AG795" s="212" t="s">
        <v>184</v>
      </c>
      <c r="AH795" s="212"/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2" x14ac:dyDescent="0.2">
      <c r="A796" s="219"/>
      <c r="B796" s="220"/>
      <c r="C796" s="251" t="s">
        <v>800</v>
      </c>
      <c r="D796" s="223"/>
      <c r="E796" s="224">
        <v>69</v>
      </c>
      <c r="F796" s="222"/>
      <c r="G796" s="222"/>
      <c r="H796" s="222"/>
      <c r="I796" s="222"/>
      <c r="J796" s="222"/>
      <c r="K796" s="222"/>
      <c r="L796" s="222"/>
      <c r="M796" s="222"/>
      <c r="N796" s="221"/>
      <c r="O796" s="221"/>
      <c r="P796" s="221"/>
      <c r="Q796" s="221"/>
      <c r="R796" s="222"/>
      <c r="S796" s="222"/>
      <c r="T796" s="222"/>
      <c r="U796" s="222"/>
      <c r="V796" s="222"/>
      <c r="W796" s="222"/>
      <c r="X796" s="222"/>
      <c r="Y796" s="222"/>
      <c r="Z796" s="212"/>
      <c r="AA796" s="212"/>
      <c r="AB796" s="212"/>
      <c r="AC796" s="212"/>
      <c r="AD796" s="212"/>
      <c r="AE796" s="212"/>
      <c r="AF796" s="212"/>
      <c r="AG796" s="212" t="s">
        <v>156</v>
      </c>
      <c r="AH796" s="212">
        <v>0</v>
      </c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3" x14ac:dyDescent="0.2">
      <c r="A797" s="219"/>
      <c r="B797" s="220"/>
      <c r="C797" s="251" t="s">
        <v>801</v>
      </c>
      <c r="D797" s="223"/>
      <c r="E797" s="224"/>
      <c r="F797" s="222"/>
      <c r="G797" s="222"/>
      <c r="H797" s="222"/>
      <c r="I797" s="222"/>
      <c r="J797" s="222"/>
      <c r="K797" s="222"/>
      <c r="L797" s="222"/>
      <c r="M797" s="222"/>
      <c r="N797" s="221"/>
      <c r="O797" s="221"/>
      <c r="P797" s="221"/>
      <c r="Q797" s="221"/>
      <c r="R797" s="222"/>
      <c r="S797" s="222"/>
      <c r="T797" s="222"/>
      <c r="U797" s="222"/>
      <c r="V797" s="222"/>
      <c r="W797" s="222"/>
      <c r="X797" s="222"/>
      <c r="Y797" s="222"/>
      <c r="Z797" s="212"/>
      <c r="AA797" s="212"/>
      <c r="AB797" s="212"/>
      <c r="AC797" s="212"/>
      <c r="AD797" s="212"/>
      <c r="AE797" s="212"/>
      <c r="AF797" s="212"/>
      <c r="AG797" s="212" t="s">
        <v>156</v>
      </c>
      <c r="AH797" s="212">
        <v>0</v>
      </c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3" x14ac:dyDescent="0.2">
      <c r="A798" s="219"/>
      <c r="B798" s="220"/>
      <c r="C798" s="251" t="s">
        <v>802</v>
      </c>
      <c r="D798" s="223"/>
      <c r="E798" s="224">
        <v>6</v>
      </c>
      <c r="F798" s="222"/>
      <c r="G798" s="222"/>
      <c r="H798" s="222"/>
      <c r="I798" s="222"/>
      <c r="J798" s="222"/>
      <c r="K798" s="222"/>
      <c r="L798" s="222"/>
      <c r="M798" s="222"/>
      <c r="N798" s="221"/>
      <c r="O798" s="221"/>
      <c r="P798" s="221"/>
      <c r="Q798" s="221"/>
      <c r="R798" s="222"/>
      <c r="S798" s="222"/>
      <c r="T798" s="222"/>
      <c r="U798" s="222"/>
      <c r="V798" s="222"/>
      <c r="W798" s="222"/>
      <c r="X798" s="222"/>
      <c r="Y798" s="222"/>
      <c r="Z798" s="212"/>
      <c r="AA798" s="212"/>
      <c r="AB798" s="212"/>
      <c r="AC798" s="212"/>
      <c r="AD798" s="212"/>
      <c r="AE798" s="212"/>
      <c r="AF798" s="212"/>
      <c r="AG798" s="212" t="s">
        <v>156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2" x14ac:dyDescent="0.2">
      <c r="A799" s="219"/>
      <c r="B799" s="220"/>
      <c r="C799" s="252"/>
      <c r="D799" s="243"/>
      <c r="E799" s="243"/>
      <c r="F799" s="243"/>
      <c r="G799" s="243"/>
      <c r="H799" s="222"/>
      <c r="I799" s="222"/>
      <c r="J799" s="222"/>
      <c r="K799" s="222"/>
      <c r="L799" s="222"/>
      <c r="M799" s="222"/>
      <c r="N799" s="221"/>
      <c r="O799" s="221"/>
      <c r="P799" s="221"/>
      <c r="Q799" s="221"/>
      <c r="R799" s="222"/>
      <c r="S799" s="222"/>
      <c r="T799" s="222"/>
      <c r="U799" s="222"/>
      <c r="V799" s="222"/>
      <c r="W799" s="222"/>
      <c r="X799" s="222"/>
      <c r="Y799" s="222"/>
      <c r="Z799" s="212"/>
      <c r="AA799" s="212"/>
      <c r="AB799" s="212"/>
      <c r="AC799" s="212"/>
      <c r="AD799" s="212"/>
      <c r="AE799" s="212"/>
      <c r="AF799" s="212"/>
      <c r="AG799" s="212" t="s">
        <v>158</v>
      </c>
      <c r="AH799" s="212"/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">
      <c r="A800" s="235">
        <v>173</v>
      </c>
      <c r="B800" s="236" t="s">
        <v>803</v>
      </c>
      <c r="C800" s="249" t="s">
        <v>804</v>
      </c>
      <c r="D800" s="237" t="s">
        <v>146</v>
      </c>
      <c r="E800" s="238">
        <v>75</v>
      </c>
      <c r="F800" s="239"/>
      <c r="G800" s="240">
        <f>ROUND(E800*F800,2)</f>
        <v>0</v>
      </c>
      <c r="H800" s="239"/>
      <c r="I800" s="240">
        <f>ROUND(E800*H800,2)</f>
        <v>0</v>
      </c>
      <c r="J800" s="239"/>
      <c r="K800" s="240">
        <f>ROUND(E800*J800,2)</f>
        <v>0</v>
      </c>
      <c r="L800" s="240">
        <v>21</v>
      </c>
      <c r="M800" s="240">
        <f>G800*(1+L800/100)</f>
        <v>0</v>
      </c>
      <c r="N800" s="238">
        <v>8.0000000000000007E-5</v>
      </c>
      <c r="O800" s="238">
        <f>ROUND(E800*N800,2)</f>
        <v>0.01</v>
      </c>
      <c r="P800" s="238">
        <v>0</v>
      </c>
      <c r="Q800" s="238">
        <f>ROUND(E800*P800,2)</f>
        <v>0</v>
      </c>
      <c r="R800" s="240" t="s">
        <v>798</v>
      </c>
      <c r="S800" s="240" t="s">
        <v>148</v>
      </c>
      <c r="T800" s="241" t="s">
        <v>149</v>
      </c>
      <c r="U800" s="222">
        <v>0.156</v>
      </c>
      <c r="V800" s="222">
        <f>ROUND(E800*U800,2)</f>
        <v>11.7</v>
      </c>
      <c r="W800" s="222"/>
      <c r="X800" s="222" t="s">
        <v>150</v>
      </c>
      <c r="Y800" s="222" t="s">
        <v>151</v>
      </c>
      <c r="Z800" s="212"/>
      <c r="AA800" s="212"/>
      <c r="AB800" s="212"/>
      <c r="AC800" s="212"/>
      <c r="AD800" s="212"/>
      <c r="AE800" s="212"/>
      <c r="AF800" s="212"/>
      <c r="AG800" s="212" t="s">
        <v>152</v>
      </c>
      <c r="AH800" s="212"/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2" x14ac:dyDescent="0.2">
      <c r="A801" s="219"/>
      <c r="B801" s="220"/>
      <c r="C801" s="251" t="s">
        <v>800</v>
      </c>
      <c r="D801" s="223"/>
      <c r="E801" s="224">
        <v>69</v>
      </c>
      <c r="F801" s="222"/>
      <c r="G801" s="222"/>
      <c r="H801" s="222"/>
      <c r="I801" s="222"/>
      <c r="J801" s="222"/>
      <c r="K801" s="222"/>
      <c r="L801" s="222"/>
      <c r="M801" s="222"/>
      <c r="N801" s="221"/>
      <c r="O801" s="221"/>
      <c r="P801" s="221"/>
      <c r="Q801" s="221"/>
      <c r="R801" s="222"/>
      <c r="S801" s="222"/>
      <c r="T801" s="222"/>
      <c r="U801" s="222"/>
      <c r="V801" s="222"/>
      <c r="W801" s="222"/>
      <c r="X801" s="222"/>
      <c r="Y801" s="222"/>
      <c r="Z801" s="212"/>
      <c r="AA801" s="212"/>
      <c r="AB801" s="212"/>
      <c r="AC801" s="212"/>
      <c r="AD801" s="212"/>
      <c r="AE801" s="212"/>
      <c r="AF801" s="212"/>
      <c r="AG801" s="212" t="s">
        <v>156</v>
      </c>
      <c r="AH801" s="212">
        <v>0</v>
      </c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3" x14ac:dyDescent="0.2">
      <c r="A802" s="219"/>
      <c r="B802" s="220"/>
      <c r="C802" s="251" t="s">
        <v>801</v>
      </c>
      <c r="D802" s="223"/>
      <c r="E802" s="224"/>
      <c r="F802" s="222"/>
      <c r="G802" s="222"/>
      <c r="H802" s="222"/>
      <c r="I802" s="222"/>
      <c r="J802" s="222"/>
      <c r="K802" s="222"/>
      <c r="L802" s="222"/>
      <c r="M802" s="222"/>
      <c r="N802" s="221"/>
      <c r="O802" s="221"/>
      <c r="P802" s="221"/>
      <c r="Q802" s="221"/>
      <c r="R802" s="222"/>
      <c r="S802" s="222"/>
      <c r="T802" s="222"/>
      <c r="U802" s="222"/>
      <c r="V802" s="222"/>
      <c r="W802" s="222"/>
      <c r="X802" s="222"/>
      <c r="Y802" s="222"/>
      <c r="Z802" s="212"/>
      <c r="AA802" s="212"/>
      <c r="AB802" s="212"/>
      <c r="AC802" s="212"/>
      <c r="AD802" s="212"/>
      <c r="AE802" s="212"/>
      <c r="AF802" s="212"/>
      <c r="AG802" s="212" t="s">
        <v>156</v>
      </c>
      <c r="AH802" s="212">
        <v>0</v>
      </c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3" x14ac:dyDescent="0.2">
      <c r="A803" s="219"/>
      <c r="B803" s="220"/>
      <c r="C803" s="251" t="s">
        <v>802</v>
      </c>
      <c r="D803" s="223"/>
      <c r="E803" s="224">
        <v>6</v>
      </c>
      <c r="F803" s="222"/>
      <c r="G803" s="222"/>
      <c r="H803" s="222"/>
      <c r="I803" s="222"/>
      <c r="J803" s="222"/>
      <c r="K803" s="222"/>
      <c r="L803" s="222"/>
      <c r="M803" s="222"/>
      <c r="N803" s="221"/>
      <c r="O803" s="221"/>
      <c r="P803" s="221"/>
      <c r="Q803" s="221"/>
      <c r="R803" s="222"/>
      <c r="S803" s="222"/>
      <c r="T803" s="222"/>
      <c r="U803" s="222"/>
      <c r="V803" s="222"/>
      <c r="W803" s="222"/>
      <c r="X803" s="222"/>
      <c r="Y803" s="222"/>
      <c r="Z803" s="212"/>
      <c r="AA803" s="212"/>
      <c r="AB803" s="212"/>
      <c r="AC803" s="212"/>
      <c r="AD803" s="212"/>
      <c r="AE803" s="212"/>
      <c r="AF803" s="212"/>
      <c r="AG803" s="212" t="s">
        <v>156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2" x14ac:dyDescent="0.2">
      <c r="A804" s="219"/>
      <c r="B804" s="220"/>
      <c r="C804" s="252"/>
      <c r="D804" s="243"/>
      <c r="E804" s="243"/>
      <c r="F804" s="243"/>
      <c r="G804" s="243"/>
      <c r="H804" s="222"/>
      <c r="I804" s="222"/>
      <c r="J804" s="222"/>
      <c r="K804" s="222"/>
      <c r="L804" s="222"/>
      <c r="M804" s="222"/>
      <c r="N804" s="221"/>
      <c r="O804" s="221"/>
      <c r="P804" s="221"/>
      <c r="Q804" s="221"/>
      <c r="R804" s="222"/>
      <c r="S804" s="222"/>
      <c r="T804" s="222"/>
      <c r="U804" s="222"/>
      <c r="V804" s="222"/>
      <c r="W804" s="222"/>
      <c r="X804" s="222"/>
      <c r="Y804" s="222"/>
      <c r="Z804" s="212"/>
      <c r="AA804" s="212"/>
      <c r="AB804" s="212"/>
      <c r="AC804" s="212"/>
      <c r="AD804" s="212"/>
      <c r="AE804" s="212"/>
      <c r="AF804" s="212"/>
      <c r="AG804" s="212" t="s">
        <v>158</v>
      </c>
      <c r="AH804" s="212"/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ht="22.5" outlineLevel="1" x14ac:dyDescent="0.2">
      <c r="A805" s="235">
        <v>174</v>
      </c>
      <c r="B805" s="236" t="s">
        <v>805</v>
      </c>
      <c r="C805" s="249" t="s">
        <v>806</v>
      </c>
      <c r="D805" s="237" t="s">
        <v>146</v>
      </c>
      <c r="E805" s="238">
        <v>797.5</v>
      </c>
      <c r="F805" s="239"/>
      <c r="G805" s="240">
        <f>ROUND(E805*F805,2)</f>
        <v>0</v>
      </c>
      <c r="H805" s="239"/>
      <c r="I805" s="240">
        <f>ROUND(E805*H805,2)</f>
        <v>0</v>
      </c>
      <c r="J805" s="239"/>
      <c r="K805" s="240">
        <f>ROUND(E805*J805,2)</f>
        <v>0</v>
      </c>
      <c r="L805" s="240">
        <v>21</v>
      </c>
      <c r="M805" s="240">
        <f>G805*(1+L805/100)</f>
        <v>0</v>
      </c>
      <c r="N805" s="238">
        <v>1.6000000000000001E-4</v>
      </c>
      <c r="O805" s="238">
        <f>ROUND(E805*N805,2)</f>
        <v>0.13</v>
      </c>
      <c r="P805" s="238">
        <v>0</v>
      </c>
      <c r="Q805" s="238">
        <f>ROUND(E805*P805,2)</f>
        <v>0</v>
      </c>
      <c r="R805" s="240" t="s">
        <v>798</v>
      </c>
      <c r="S805" s="240" t="s">
        <v>148</v>
      </c>
      <c r="T805" s="241" t="s">
        <v>149</v>
      </c>
      <c r="U805" s="222">
        <v>0.09</v>
      </c>
      <c r="V805" s="222">
        <f>ROUND(E805*U805,2)</f>
        <v>71.78</v>
      </c>
      <c r="W805" s="222"/>
      <c r="X805" s="222" t="s">
        <v>150</v>
      </c>
      <c r="Y805" s="222" t="s">
        <v>151</v>
      </c>
      <c r="Z805" s="212"/>
      <c r="AA805" s="212"/>
      <c r="AB805" s="212"/>
      <c r="AC805" s="212"/>
      <c r="AD805" s="212"/>
      <c r="AE805" s="212"/>
      <c r="AF805" s="212"/>
      <c r="AG805" s="212" t="s">
        <v>152</v>
      </c>
      <c r="AH805" s="212"/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2" x14ac:dyDescent="0.2">
      <c r="A806" s="219"/>
      <c r="B806" s="220"/>
      <c r="C806" s="251" t="s">
        <v>256</v>
      </c>
      <c r="D806" s="223"/>
      <c r="E806" s="224">
        <v>797.5</v>
      </c>
      <c r="F806" s="222"/>
      <c r="G806" s="222"/>
      <c r="H806" s="222"/>
      <c r="I806" s="222"/>
      <c r="J806" s="222"/>
      <c r="K806" s="222"/>
      <c r="L806" s="222"/>
      <c r="M806" s="222"/>
      <c r="N806" s="221"/>
      <c r="O806" s="221"/>
      <c r="P806" s="221"/>
      <c r="Q806" s="221"/>
      <c r="R806" s="222"/>
      <c r="S806" s="222"/>
      <c r="T806" s="222"/>
      <c r="U806" s="222"/>
      <c r="V806" s="222"/>
      <c r="W806" s="222"/>
      <c r="X806" s="222"/>
      <c r="Y806" s="222"/>
      <c r="Z806" s="212"/>
      <c r="AA806" s="212"/>
      <c r="AB806" s="212"/>
      <c r="AC806" s="212"/>
      <c r="AD806" s="212"/>
      <c r="AE806" s="212"/>
      <c r="AF806" s="212"/>
      <c r="AG806" s="212" t="s">
        <v>156</v>
      </c>
      <c r="AH806" s="212">
        <v>0</v>
      </c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3" x14ac:dyDescent="0.2">
      <c r="A807" s="219"/>
      <c r="B807" s="220"/>
      <c r="C807" s="251" t="s">
        <v>186</v>
      </c>
      <c r="D807" s="223"/>
      <c r="E807" s="224"/>
      <c r="F807" s="222"/>
      <c r="G807" s="222"/>
      <c r="H807" s="222"/>
      <c r="I807" s="222"/>
      <c r="J807" s="222"/>
      <c r="K807" s="222"/>
      <c r="L807" s="222"/>
      <c r="M807" s="222"/>
      <c r="N807" s="221"/>
      <c r="O807" s="221"/>
      <c r="P807" s="221"/>
      <c r="Q807" s="221"/>
      <c r="R807" s="222"/>
      <c r="S807" s="222"/>
      <c r="T807" s="222"/>
      <c r="U807" s="222"/>
      <c r="V807" s="222"/>
      <c r="W807" s="222"/>
      <c r="X807" s="222"/>
      <c r="Y807" s="222"/>
      <c r="Z807" s="212"/>
      <c r="AA807" s="212"/>
      <c r="AB807" s="212"/>
      <c r="AC807" s="212"/>
      <c r="AD807" s="212"/>
      <c r="AE807" s="212"/>
      <c r="AF807" s="212"/>
      <c r="AG807" s="212" t="s">
        <v>156</v>
      </c>
      <c r="AH807" s="212">
        <v>0</v>
      </c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2" x14ac:dyDescent="0.2">
      <c r="A808" s="219"/>
      <c r="B808" s="220"/>
      <c r="C808" s="252"/>
      <c r="D808" s="243"/>
      <c r="E808" s="243"/>
      <c r="F808" s="243"/>
      <c r="G808" s="243"/>
      <c r="H808" s="222"/>
      <c r="I808" s="222"/>
      <c r="J808" s="222"/>
      <c r="K808" s="222"/>
      <c r="L808" s="222"/>
      <c r="M808" s="222"/>
      <c r="N808" s="221"/>
      <c r="O808" s="221"/>
      <c r="P808" s="221"/>
      <c r="Q808" s="221"/>
      <c r="R808" s="222"/>
      <c r="S808" s="222"/>
      <c r="T808" s="222"/>
      <c r="U808" s="222"/>
      <c r="V808" s="222"/>
      <c r="W808" s="222"/>
      <c r="X808" s="222"/>
      <c r="Y808" s="222"/>
      <c r="Z808" s="212"/>
      <c r="AA808" s="212"/>
      <c r="AB808" s="212"/>
      <c r="AC808" s="212"/>
      <c r="AD808" s="212"/>
      <c r="AE808" s="212"/>
      <c r="AF808" s="212"/>
      <c r="AG808" s="212" t="s">
        <v>158</v>
      </c>
      <c r="AH808" s="212"/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ht="22.5" outlineLevel="1" x14ac:dyDescent="0.2">
      <c r="A809" s="235">
        <v>175</v>
      </c>
      <c r="B809" s="236" t="s">
        <v>807</v>
      </c>
      <c r="C809" s="249" t="s">
        <v>808</v>
      </c>
      <c r="D809" s="237" t="s">
        <v>146</v>
      </c>
      <c r="E809" s="238">
        <v>797.5</v>
      </c>
      <c r="F809" s="239"/>
      <c r="G809" s="240">
        <f>ROUND(E809*F809,2)</f>
        <v>0</v>
      </c>
      <c r="H809" s="239"/>
      <c r="I809" s="240">
        <f>ROUND(E809*H809,2)</f>
        <v>0</v>
      </c>
      <c r="J809" s="239"/>
      <c r="K809" s="240">
        <f>ROUND(E809*J809,2)</f>
        <v>0</v>
      </c>
      <c r="L809" s="240">
        <v>21</v>
      </c>
      <c r="M809" s="240">
        <f>G809*(1+L809/100)</f>
        <v>0</v>
      </c>
      <c r="N809" s="238">
        <v>2.0000000000000001E-4</v>
      </c>
      <c r="O809" s="238">
        <f>ROUND(E809*N809,2)</f>
        <v>0.16</v>
      </c>
      <c r="P809" s="238">
        <v>0</v>
      </c>
      <c r="Q809" s="238">
        <f>ROUND(E809*P809,2)</f>
        <v>0</v>
      </c>
      <c r="R809" s="240" t="s">
        <v>798</v>
      </c>
      <c r="S809" s="240" t="s">
        <v>148</v>
      </c>
      <c r="T809" s="241" t="s">
        <v>149</v>
      </c>
      <c r="U809" s="222">
        <v>0.09</v>
      </c>
      <c r="V809" s="222">
        <f>ROUND(E809*U809,2)</f>
        <v>71.78</v>
      </c>
      <c r="W809" s="222"/>
      <c r="X809" s="222" t="s">
        <v>150</v>
      </c>
      <c r="Y809" s="222" t="s">
        <v>151</v>
      </c>
      <c r="Z809" s="212"/>
      <c r="AA809" s="212"/>
      <c r="AB809" s="212"/>
      <c r="AC809" s="212"/>
      <c r="AD809" s="212"/>
      <c r="AE809" s="212"/>
      <c r="AF809" s="212"/>
      <c r="AG809" s="212" t="s">
        <v>152</v>
      </c>
      <c r="AH809" s="212"/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2" x14ac:dyDescent="0.2">
      <c r="A810" s="219"/>
      <c r="B810" s="220"/>
      <c r="C810" s="251" t="s">
        <v>256</v>
      </c>
      <c r="D810" s="223"/>
      <c r="E810" s="224">
        <v>797.5</v>
      </c>
      <c r="F810" s="222"/>
      <c r="G810" s="222"/>
      <c r="H810" s="222"/>
      <c r="I810" s="222"/>
      <c r="J810" s="222"/>
      <c r="K810" s="222"/>
      <c r="L810" s="222"/>
      <c r="M810" s="222"/>
      <c r="N810" s="221"/>
      <c r="O810" s="221"/>
      <c r="P810" s="221"/>
      <c r="Q810" s="221"/>
      <c r="R810" s="222"/>
      <c r="S810" s="222"/>
      <c r="T810" s="222"/>
      <c r="U810" s="222"/>
      <c r="V810" s="222"/>
      <c r="W810" s="222"/>
      <c r="X810" s="222"/>
      <c r="Y810" s="222"/>
      <c r="Z810" s="212"/>
      <c r="AA810" s="212"/>
      <c r="AB810" s="212"/>
      <c r="AC810" s="212"/>
      <c r="AD810" s="212"/>
      <c r="AE810" s="212"/>
      <c r="AF810" s="212"/>
      <c r="AG810" s="212" t="s">
        <v>156</v>
      </c>
      <c r="AH810" s="212">
        <v>0</v>
      </c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3" x14ac:dyDescent="0.2">
      <c r="A811" s="219"/>
      <c r="B811" s="220"/>
      <c r="C811" s="251" t="s">
        <v>186</v>
      </c>
      <c r="D811" s="223"/>
      <c r="E811" s="224"/>
      <c r="F811" s="222"/>
      <c r="G811" s="222"/>
      <c r="H811" s="222"/>
      <c r="I811" s="222"/>
      <c r="J811" s="222"/>
      <c r="K811" s="222"/>
      <c r="L811" s="222"/>
      <c r="M811" s="222"/>
      <c r="N811" s="221"/>
      <c r="O811" s="221"/>
      <c r="P811" s="221"/>
      <c r="Q811" s="221"/>
      <c r="R811" s="222"/>
      <c r="S811" s="222"/>
      <c r="T811" s="222"/>
      <c r="U811" s="222"/>
      <c r="V811" s="222"/>
      <c r="W811" s="222"/>
      <c r="X811" s="222"/>
      <c r="Y811" s="222"/>
      <c r="Z811" s="212"/>
      <c r="AA811" s="212"/>
      <c r="AB811" s="212"/>
      <c r="AC811" s="212"/>
      <c r="AD811" s="212"/>
      <c r="AE811" s="212"/>
      <c r="AF811" s="212"/>
      <c r="AG811" s="212" t="s">
        <v>156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2" x14ac:dyDescent="0.2">
      <c r="A812" s="219"/>
      <c r="B812" s="220"/>
      <c r="C812" s="252"/>
      <c r="D812" s="243"/>
      <c r="E812" s="243"/>
      <c r="F812" s="243"/>
      <c r="G812" s="243"/>
      <c r="H812" s="222"/>
      <c r="I812" s="222"/>
      <c r="J812" s="222"/>
      <c r="K812" s="222"/>
      <c r="L812" s="222"/>
      <c r="M812" s="222"/>
      <c r="N812" s="221"/>
      <c r="O812" s="221"/>
      <c r="P812" s="221"/>
      <c r="Q812" s="221"/>
      <c r="R812" s="222"/>
      <c r="S812" s="222"/>
      <c r="T812" s="222"/>
      <c r="U812" s="222"/>
      <c r="V812" s="222"/>
      <c r="W812" s="222"/>
      <c r="X812" s="222"/>
      <c r="Y812" s="222"/>
      <c r="Z812" s="212"/>
      <c r="AA812" s="212"/>
      <c r="AB812" s="212"/>
      <c r="AC812" s="212"/>
      <c r="AD812" s="212"/>
      <c r="AE812" s="212"/>
      <c r="AF812" s="212"/>
      <c r="AG812" s="212" t="s">
        <v>158</v>
      </c>
      <c r="AH812" s="212"/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x14ac:dyDescent="0.2">
      <c r="A813" s="228" t="s">
        <v>142</v>
      </c>
      <c r="B813" s="229" t="s">
        <v>104</v>
      </c>
      <c r="C813" s="248" t="s">
        <v>105</v>
      </c>
      <c r="D813" s="230"/>
      <c r="E813" s="231"/>
      <c r="F813" s="232"/>
      <c r="G813" s="232">
        <f>SUMIF(AG814:AG849,"&lt;&gt;NOR",G814:G849)</f>
        <v>0</v>
      </c>
      <c r="H813" s="232"/>
      <c r="I813" s="232">
        <f>SUM(I814:I849)</f>
        <v>0</v>
      </c>
      <c r="J813" s="232"/>
      <c r="K813" s="232">
        <f>SUM(K814:K849)</f>
        <v>0</v>
      </c>
      <c r="L813" s="232"/>
      <c r="M813" s="232">
        <f>SUM(M814:M849)</f>
        <v>0</v>
      </c>
      <c r="N813" s="231"/>
      <c r="O813" s="231">
        <f>SUM(O814:O849)</f>
        <v>7.55</v>
      </c>
      <c r="P813" s="231"/>
      <c r="Q813" s="231">
        <f>SUM(Q814:Q849)</f>
        <v>0</v>
      </c>
      <c r="R813" s="232"/>
      <c r="S813" s="232"/>
      <c r="T813" s="233"/>
      <c r="U813" s="227"/>
      <c r="V813" s="227">
        <f>SUM(V814:V849)</f>
        <v>1456.81</v>
      </c>
      <c r="W813" s="227"/>
      <c r="X813" s="227"/>
      <c r="Y813" s="227"/>
      <c r="AG813" t="s">
        <v>143</v>
      </c>
    </row>
    <row r="814" spans="1:60" outlineLevel="1" x14ac:dyDescent="0.2">
      <c r="A814" s="235">
        <v>176</v>
      </c>
      <c r="B814" s="236" t="s">
        <v>809</v>
      </c>
      <c r="C814" s="249" t="s">
        <v>810</v>
      </c>
      <c r="D814" s="237" t="s">
        <v>146</v>
      </c>
      <c r="E814" s="238">
        <v>4850</v>
      </c>
      <c r="F814" s="239"/>
      <c r="G814" s="240">
        <f>ROUND(E814*F814,2)</f>
        <v>0</v>
      </c>
      <c r="H814" s="239"/>
      <c r="I814" s="240">
        <f>ROUND(E814*H814,2)</f>
        <v>0</v>
      </c>
      <c r="J814" s="239"/>
      <c r="K814" s="240">
        <f>ROUND(E814*J814,2)</f>
        <v>0</v>
      </c>
      <c r="L814" s="240">
        <v>21</v>
      </c>
      <c r="M814" s="240">
        <f>G814*(1+L814/100)</f>
        <v>0</v>
      </c>
      <c r="N814" s="238">
        <v>0</v>
      </c>
      <c r="O814" s="238">
        <f>ROUND(E814*N814,2)</f>
        <v>0</v>
      </c>
      <c r="P814" s="238">
        <v>0</v>
      </c>
      <c r="Q814" s="238">
        <f>ROUND(E814*P814,2)</f>
        <v>0</v>
      </c>
      <c r="R814" s="240" t="s">
        <v>811</v>
      </c>
      <c r="S814" s="240" t="s">
        <v>148</v>
      </c>
      <c r="T814" s="241" t="s">
        <v>149</v>
      </c>
      <c r="U814" s="222">
        <v>2.75E-2</v>
      </c>
      <c r="V814" s="222">
        <f>ROUND(E814*U814,2)</f>
        <v>133.38</v>
      </c>
      <c r="W814" s="222"/>
      <c r="X814" s="222" t="s">
        <v>150</v>
      </c>
      <c r="Y814" s="222" t="s">
        <v>151</v>
      </c>
      <c r="Z814" s="212"/>
      <c r="AA814" s="212"/>
      <c r="AB814" s="212"/>
      <c r="AC814" s="212"/>
      <c r="AD814" s="212"/>
      <c r="AE814" s="212"/>
      <c r="AF814" s="212"/>
      <c r="AG814" s="212" t="s">
        <v>152</v>
      </c>
      <c r="AH814" s="212"/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2" x14ac:dyDescent="0.2">
      <c r="A815" s="219"/>
      <c r="B815" s="220"/>
      <c r="C815" s="251" t="s">
        <v>812</v>
      </c>
      <c r="D815" s="223"/>
      <c r="E815" s="224">
        <v>4850</v>
      </c>
      <c r="F815" s="222"/>
      <c r="G815" s="222"/>
      <c r="H815" s="222"/>
      <c r="I815" s="222"/>
      <c r="J815" s="222"/>
      <c r="K815" s="222"/>
      <c r="L815" s="222"/>
      <c r="M815" s="222"/>
      <c r="N815" s="221"/>
      <c r="O815" s="221"/>
      <c r="P815" s="221"/>
      <c r="Q815" s="221"/>
      <c r="R815" s="222"/>
      <c r="S815" s="222"/>
      <c r="T815" s="222"/>
      <c r="U815" s="222"/>
      <c r="V815" s="222"/>
      <c r="W815" s="222"/>
      <c r="X815" s="222"/>
      <c r="Y815" s="222"/>
      <c r="Z815" s="212"/>
      <c r="AA815" s="212"/>
      <c r="AB815" s="212"/>
      <c r="AC815" s="212"/>
      <c r="AD815" s="212"/>
      <c r="AE815" s="212"/>
      <c r="AF815" s="212"/>
      <c r="AG815" s="212" t="s">
        <v>156</v>
      </c>
      <c r="AH815" s="212">
        <v>0</v>
      </c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2" x14ac:dyDescent="0.2">
      <c r="A816" s="219"/>
      <c r="B816" s="220"/>
      <c r="C816" s="252"/>
      <c r="D816" s="243"/>
      <c r="E816" s="243"/>
      <c r="F816" s="243"/>
      <c r="G816" s="243"/>
      <c r="H816" s="222"/>
      <c r="I816" s="222"/>
      <c r="J816" s="222"/>
      <c r="K816" s="222"/>
      <c r="L816" s="222"/>
      <c r="M816" s="222"/>
      <c r="N816" s="221"/>
      <c r="O816" s="221"/>
      <c r="P816" s="221"/>
      <c r="Q816" s="221"/>
      <c r="R816" s="222"/>
      <c r="S816" s="222"/>
      <c r="T816" s="222"/>
      <c r="U816" s="222"/>
      <c r="V816" s="222"/>
      <c r="W816" s="222"/>
      <c r="X816" s="222"/>
      <c r="Y816" s="222"/>
      <c r="Z816" s="212"/>
      <c r="AA816" s="212"/>
      <c r="AB816" s="212"/>
      <c r="AC816" s="212"/>
      <c r="AD816" s="212"/>
      <c r="AE816" s="212"/>
      <c r="AF816" s="212"/>
      <c r="AG816" s="212" t="s">
        <v>158</v>
      </c>
      <c r="AH816" s="212"/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">
      <c r="A817" s="235">
        <v>177</v>
      </c>
      <c r="B817" s="236" t="s">
        <v>813</v>
      </c>
      <c r="C817" s="249" t="s">
        <v>814</v>
      </c>
      <c r="D817" s="237" t="s">
        <v>146</v>
      </c>
      <c r="E817" s="238">
        <v>4600</v>
      </c>
      <c r="F817" s="239"/>
      <c r="G817" s="240">
        <f>ROUND(E817*F817,2)</f>
        <v>0</v>
      </c>
      <c r="H817" s="239"/>
      <c r="I817" s="240">
        <f>ROUND(E817*H817,2)</f>
        <v>0</v>
      </c>
      <c r="J817" s="239"/>
      <c r="K817" s="240">
        <f>ROUND(E817*J817,2)</f>
        <v>0</v>
      </c>
      <c r="L817" s="240">
        <v>21</v>
      </c>
      <c r="M817" s="240">
        <f>G817*(1+L817/100)</f>
        <v>0</v>
      </c>
      <c r="N817" s="238">
        <v>1.8000000000000001E-4</v>
      </c>
      <c r="O817" s="238">
        <f>ROUND(E817*N817,2)</f>
        <v>0.83</v>
      </c>
      <c r="P817" s="238">
        <v>0</v>
      </c>
      <c r="Q817" s="238">
        <f>ROUND(E817*P817,2)</f>
        <v>0</v>
      </c>
      <c r="R817" s="240" t="s">
        <v>811</v>
      </c>
      <c r="S817" s="240" t="s">
        <v>148</v>
      </c>
      <c r="T817" s="241" t="s">
        <v>149</v>
      </c>
      <c r="U817" s="222">
        <v>3.2480000000000002E-2</v>
      </c>
      <c r="V817" s="222">
        <f>ROUND(E817*U817,2)</f>
        <v>149.41</v>
      </c>
      <c r="W817" s="222"/>
      <c r="X817" s="222" t="s">
        <v>150</v>
      </c>
      <c r="Y817" s="222" t="s">
        <v>151</v>
      </c>
      <c r="Z817" s="212"/>
      <c r="AA817" s="212"/>
      <c r="AB817" s="212"/>
      <c r="AC817" s="212"/>
      <c r="AD817" s="212"/>
      <c r="AE817" s="212"/>
      <c r="AF817" s="212"/>
      <c r="AG817" s="212" t="s">
        <v>152</v>
      </c>
      <c r="AH817" s="212"/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2" x14ac:dyDescent="0.2">
      <c r="A818" s="219"/>
      <c r="B818" s="220"/>
      <c r="C818" s="251" t="s">
        <v>815</v>
      </c>
      <c r="D818" s="223"/>
      <c r="E818" s="224">
        <v>4600</v>
      </c>
      <c r="F818" s="222"/>
      <c r="G818" s="222"/>
      <c r="H818" s="222"/>
      <c r="I818" s="222"/>
      <c r="J818" s="222"/>
      <c r="K818" s="222"/>
      <c r="L818" s="222"/>
      <c r="M818" s="222"/>
      <c r="N818" s="221"/>
      <c r="O818" s="221"/>
      <c r="P818" s="221"/>
      <c r="Q818" s="221"/>
      <c r="R818" s="222"/>
      <c r="S818" s="222"/>
      <c r="T818" s="222"/>
      <c r="U818" s="222"/>
      <c r="V818" s="222"/>
      <c r="W818" s="222"/>
      <c r="X818" s="222"/>
      <c r="Y818" s="222"/>
      <c r="Z818" s="212"/>
      <c r="AA818" s="212"/>
      <c r="AB818" s="212"/>
      <c r="AC818" s="212"/>
      <c r="AD818" s="212"/>
      <c r="AE818" s="212"/>
      <c r="AF818" s="212"/>
      <c r="AG818" s="212" t="s">
        <v>156</v>
      </c>
      <c r="AH818" s="212">
        <v>0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2" x14ac:dyDescent="0.2">
      <c r="A819" s="219"/>
      <c r="B819" s="220"/>
      <c r="C819" s="252"/>
      <c r="D819" s="243"/>
      <c r="E819" s="243"/>
      <c r="F819" s="243"/>
      <c r="G819" s="243"/>
      <c r="H819" s="222"/>
      <c r="I819" s="222"/>
      <c r="J819" s="222"/>
      <c r="K819" s="222"/>
      <c r="L819" s="222"/>
      <c r="M819" s="222"/>
      <c r="N819" s="221"/>
      <c r="O819" s="221"/>
      <c r="P819" s="221"/>
      <c r="Q819" s="221"/>
      <c r="R819" s="222"/>
      <c r="S819" s="222"/>
      <c r="T819" s="222"/>
      <c r="U819" s="222"/>
      <c r="V819" s="222"/>
      <c r="W819" s="222"/>
      <c r="X819" s="222"/>
      <c r="Y819" s="222"/>
      <c r="Z819" s="212"/>
      <c r="AA819" s="212"/>
      <c r="AB819" s="212"/>
      <c r="AC819" s="212"/>
      <c r="AD819" s="212"/>
      <c r="AE819" s="212"/>
      <c r="AF819" s="212"/>
      <c r="AG819" s="212" t="s">
        <v>158</v>
      </c>
      <c r="AH819" s="212"/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">
      <c r="A820" s="235">
        <v>178</v>
      </c>
      <c r="B820" s="236" t="s">
        <v>816</v>
      </c>
      <c r="C820" s="249" t="s">
        <v>817</v>
      </c>
      <c r="D820" s="237" t="s">
        <v>146</v>
      </c>
      <c r="E820" s="238">
        <v>250</v>
      </c>
      <c r="F820" s="239"/>
      <c r="G820" s="240">
        <f>ROUND(E820*F820,2)</f>
        <v>0</v>
      </c>
      <c r="H820" s="239"/>
      <c r="I820" s="240">
        <f>ROUND(E820*H820,2)</f>
        <v>0</v>
      </c>
      <c r="J820" s="239"/>
      <c r="K820" s="240">
        <f>ROUND(E820*J820,2)</f>
        <v>0</v>
      </c>
      <c r="L820" s="240">
        <v>21</v>
      </c>
      <c r="M820" s="240">
        <f>G820*(1+L820/100)</f>
        <v>0</v>
      </c>
      <c r="N820" s="238">
        <v>3.0000000000000001E-5</v>
      </c>
      <c r="O820" s="238">
        <f>ROUND(E820*N820,2)</f>
        <v>0.01</v>
      </c>
      <c r="P820" s="238">
        <v>0</v>
      </c>
      <c r="Q820" s="238">
        <f>ROUND(E820*P820,2)</f>
        <v>0</v>
      </c>
      <c r="R820" s="240" t="s">
        <v>811</v>
      </c>
      <c r="S820" s="240" t="s">
        <v>148</v>
      </c>
      <c r="T820" s="241" t="s">
        <v>149</v>
      </c>
      <c r="U820" s="222">
        <v>3.2480000000000002E-2</v>
      </c>
      <c r="V820" s="222">
        <f>ROUND(E820*U820,2)</f>
        <v>8.1199999999999992</v>
      </c>
      <c r="W820" s="222"/>
      <c r="X820" s="222" t="s">
        <v>150</v>
      </c>
      <c r="Y820" s="222" t="s">
        <v>151</v>
      </c>
      <c r="Z820" s="212"/>
      <c r="AA820" s="212"/>
      <c r="AB820" s="212"/>
      <c r="AC820" s="212"/>
      <c r="AD820" s="212"/>
      <c r="AE820" s="212"/>
      <c r="AF820" s="212"/>
      <c r="AG820" s="212" t="s">
        <v>152</v>
      </c>
      <c r="AH820" s="212"/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2" x14ac:dyDescent="0.2">
      <c r="A821" s="219"/>
      <c r="B821" s="220"/>
      <c r="C821" s="251" t="s">
        <v>818</v>
      </c>
      <c r="D821" s="223"/>
      <c r="E821" s="224">
        <v>250</v>
      </c>
      <c r="F821" s="222"/>
      <c r="G821" s="222"/>
      <c r="H821" s="222"/>
      <c r="I821" s="222"/>
      <c r="J821" s="222"/>
      <c r="K821" s="222"/>
      <c r="L821" s="222"/>
      <c r="M821" s="222"/>
      <c r="N821" s="221"/>
      <c r="O821" s="221"/>
      <c r="P821" s="221"/>
      <c r="Q821" s="221"/>
      <c r="R821" s="222"/>
      <c r="S821" s="222"/>
      <c r="T821" s="222"/>
      <c r="U821" s="222"/>
      <c r="V821" s="222"/>
      <c r="W821" s="222"/>
      <c r="X821" s="222"/>
      <c r="Y821" s="222"/>
      <c r="Z821" s="212"/>
      <c r="AA821" s="212"/>
      <c r="AB821" s="212"/>
      <c r="AC821" s="212"/>
      <c r="AD821" s="212"/>
      <c r="AE821" s="212"/>
      <c r="AF821" s="212"/>
      <c r="AG821" s="212" t="s">
        <v>156</v>
      </c>
      <c r="AH821" s="212">
        <v>0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2" x14ac:dyDescent="0.2">
      <c r="A822" s="219"/>
      <c r="B822" s="220"/>
      <c r="C822" s="252"/>
      <c r="D822" s="243"/>
      <c r="E822" s="243"/>
      <c r="F822" s="243"/>
      <c r="G822" s="243"/>
      <c r="H822" s="222"/>
      <c r="I822" s="222"/>
      <c r="J822" s="222"/>
      <c r="K822" s="222"/>
      <c r="L822" s="222"/>
      <c r="M822" s="222"/>
      <c r="N822" s="221"/>
      <c r="O822" s="221"/>
      <c r="P822" s="221"/>
      <c r="Q822" s="221"/>
      <c r="R822" s="222"/>
      <c r="S822" s="222"/>
      <c r="T822" s="222"/>
      <c r="U822" s="222"/>
      <c r="V822" s="222"/>
      <c r="W822" s="222"/>
      <c r="X822" s="222"/>
      <c r="Y822" s="222"/>
      <c r="Z822" s="212"/>
      <c r="AA822" s="212"/>
      <c r="AB822" s="212"/>
      <c r="AC822" s="212"/>
      <c r="AD822" s="212"/>
      <c r="AE822" s="212"/>
      <c r="AF822" s="212"/>
      <c r="AG822" s="212" t="s">
        <v>158</v>
      </c>
      <c r="AH822" s="212"/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1" x14ac:dyDescent="0.2">
      <c r="A823" s="235">
        <v>179</v>
      </c>
      <c r="B823" s="236" t="s">
        <v>819</v>
      </c>
      <c r="C823" s="249" t="s">
        <v>820</v>
      </c>
      <c r="D823" s="237" t="s">
        <v>146</v>
      </c>
      <c r="E823" s="238">
        <v>1150</v>
      </c>
      <c r="F823" s="239"/>
      <c r="G823" s="240">
        <f>ROUND(E823*F823,2)</f>
        <v>0</v>
      </c>
      <c r="H823" s="239"/>
      <c r="I823" s="240">
        <f>ROUND(E823*H823,2)</f>
        <v>0</v>
      </c>
      <c r="J823" s="239"/>
      <c r="K823" s="240">
        <f>ROUND(E823*J823,2)</f>
        <v>0</v>
      </c>
      <c r="L823" s="240">
        <v>21</v>
      </c>
      <c r="M823" s="240">
        <f>G823*(1+L823/100)</f>
        <v>0</v>
      </c>
      <c r="N823" s="238">
        <v>1.1E-4</v>
      </c>
      <c r="O823" s="238">
        <f>ROUND(E823*N823,2)</f>
        <v>0.13</v>
      </c>
      <c r="P823" s="238">
        <v>0</v>
      </c>
      <c r="Q823" s="238">
        <f>ROUND(E823*P823,2)</f>
        <v>0</v>
      </c>
      <c r="R823" s="240" t="s">
        <v>811</v>
      </c>
      <c r="S823" s="240" t="s">
        <v>148</v>
      </c>
      <c r="T823" s="241" t="s">
        <v>149</v>
      </c>
      <c r="U823" s="222">
        <v>9.9680000000000005E-2</v>
      </c>
      <c r="V823" s="222">
        <f>ROUND(E823*U823,2)</f>
        <v>114.63</v>
      </c>
      <c r="W823" s="222"/>
      <c r="X823" s="222" t="s">
        <v>150</v>
      </c>
      <c r="Y823" s="222" t="s">
        <v>151</v>
      </c>
      <c r="Z823" s="212"/>
      <c r="AA823" s="212"/>
      <c r="AB823" s="212"/>
      <c r="AC823" s="212"/>
      <c r="AD823" s="212"/>
      <c r="AE823" s="212"/>
      <c r="AF823" s="212"/>
      <c r="AG823" s="212" t="s">
        <v>152</v>
      </c>
      <c r="AH823" s="212"/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2" x14ac:dyDescent="0.2">
      <c r="A824" s="219"/>
      <c r="B824" s="220"/>
      <c r="C824" s="251" t="s">
        <v>821</v>
      </c>
      <c r="D824" s="223"/>
      <c r="E824" s="224">
        <v>1150</v>
      </c>
      <c r="F824" s="222"/>
      <c r="G824" s="222"/>
      <c r="H824" s="222"/>
      <c r="I824" s="222"/>
      <c r="J824" s="222"/>
      <c r="K824" s="222"/>
      <c r="L824" s="222"/>
      <c r="M824" s="222"/>
      <c r="N824" s="221"/>
      <c r="O824" s="221"/>
      <c r="P824" s="221"/>
      <c r="Q824" s="221"/>
      <c r="R824" s="222"/>
      <c r="S824" s="222"/>
      <c r="T824" s="222"/>
      <c r="U824" s="222"/>
      <c r="V824" s="222"/>
      <c r="W824" s="222"/>
      <c r="X824" s="222"/>
      <c r="Y824" s="222"/>
      <c r="Z824" s="212"/>
      <c r="AA824" s="212"/>
      <c r="AB824" s="212"/>
      <c r="AC824" s="212"/>
      <c r="AD824" s="212"/>
      <c r="AE824" s="212"/>
      <c r="AF824" s="212"/>
      <c r="AG824" s="212" t="s">
        <v>156</v>
      </c>
      <c r="AH824" s="212">
        <v>0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2" x14ac:dyDescent="0.2">
      <c r="A825" s="219"/>
      <c r="B825" s="220"/>
      <c r="C825" s="252"/>
      <c r="D825" s="243"/>
      <c r="E825" s="243"/>
      <c r="F825" s="243"/>
      <c r="G825" s="243"/>
      <c r="H825" s="222"/>
      <c r="I825" s="222"/>
      <c r="J825" s="222"/>
      <c r="K825" s="222"/>
      <c r="L825" s="222"/>
      <c r="M825" s="222"/>
      <c r="N825" s="221"/>
      <c r="O825" s="221"/>
      <c r="P825" s="221"/>
      <c r="Q825" s="221"/>
      <c r="R825" s="222"/>
      <c r="S825" s="222"/>
      <c r="T825" s="222"/>
      <c r="U825" s="222"/>
      <c r="V825" s="222"/>
      <c r="W825" s="222"/>
      <c r="X825" s="222"/>
      <c r="Y825" s="222"/>
      <c r="Z825" s="212"/>
      <c r="AA825" s="212"/>
      <c r="AB825" s="212"/>
      <c r="AC825" s="212"/>
      <c r="AD825" s="212"/>
      <c r="AE825" s="212"/>
      <c r="AF825" s="212"/>
      <c r="AG825" s="212" t="s">
        <v>158</v>
      </c>
      <c r="AH825" s="212"/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ht="22.5" outlineLevel="1" x14ac:dyDescent="0.2">
      <c r="A826" s="235">
        <v>180</v>
      </c>
      <c r="B826" s="236" t="s">
        <v>822</v>
      </c>
      <c r="C826" s="249" t="s">
        <v>823</v>
      </c>
      <c r="D826" s="237" t="s">
        <v>146</v>
      </c>
      <c r="E826" s="238">
        <v>1150</v>
      </c>
      <c r="F826" s="239"/>
      <c r="G826" s="240">
        <f>ROUND(E826*F826,2)</f>
        <v>0</v>
      </c>
      <c r="H826" s="239"/>
      <c r="I826" s="240">
        <f>ROUND(E826*H826,2)</f>
        <v>0</v>
      </c>
      <c r="J826" s="239"/>
      <c r="K826" s="240">
        <f>ROUND(E826*J826,2)</f>
        <v>0</v>
      </c>
      <c r="L826" s="240">
        <v>21</v>
      </c>
      <c r="M826" s="240">
        <f>G826*(1+L826/100)</f>
        <v>0</v>
      </c>
      <c r="N826" s="238">
        <v>3.5000000000000001E-3</v>
      </c>
      <c r="O826" s="238">
        <f>ROUND(E826*N826,2)</f>
        <v>4.03</v>
      </c>
      <c r="P826" s="238">
        <v>0</v>
      </c>
      <c r="Q826" s="238">
        <f>ROUND(E826*P826,2)</f>
        <v>0</v>
      </c>
      <c r="R826" s="240" t="s">
        <v>811</v>
      </c>
      <c r="S826" s="240" t="s">
        <v>148</v>
      </c>
      <c r="T826" s="241" t="s">
        <v>149</v>
      </c>
      <c r="U826" s="222">
        <v>0.32064999999999999</v>
      </c>
      <c r="V826" s="222">
        <f>ROUND(E826*U826,2)</f>
        <v>368.75</v>
      </c>
      <c r="W826" s="222"/>
      <c r="X826" s="222" t="s">
        <v>150</v>
      </c>
      <c r="Y826" s="222" t="s">
        <v>151</v>
      </c>
      <c r="Z826" s="212"/>
      <c r="AA826" s="212"/>
      <c r="AB826" s="212"/>
      <c r="AC826" s="212"/>
      <c r="AD826" s="212"/>
      <c r="AE826" s="212"/>
      <c r="AF826" s="212"/>
      <c r="AG826" s="212" t="s">
        <v>152</v>
      </c>
      <c r="AH826" s="212"/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2" x14ac:dyDescent="0.2">
      <c r="A827" s="219"/>
      <c r="B827" s="220"/>
      <c r="C827" s="251" t="s">
        <v>821</v>
      </c>
      <c r="D827" s="223"/>
      <c r="E827" s="224">
        <v>1150</v>
      </c>
      <c r="F827" s="222"/>
      <c r="G827" s="222"/>
      <c r="H827" s="222"/>
      <c r="I827" s="222"/>
      <c r="J827" s="222"/>
      <c r="K827" s="222"/>
      <c r="L827" s="222"/>
      <c r="M827" s="222"/>
      <c r="N827" s="221"/>
      <c r="O827" s="221"/>
      <c r="P827" s="221"/>
      <c r="Q827" s="221"/>
      <c r="R827" s="222"/>
      <c r="S827" s="222"/>
      <c r="T827" s="222"/>
      <c r="U827" s="222"/>
      <c r="V827" s="222"/>
      <c r="W827" s="222"/>
      <c r="X827" s="222"/>
      <c r="Y827" s="222"/>
      <c r="Z827" s="212"/>
      <c r="AA827" s="212"/>
      <c r="AB827" s="212"/>
      <c r="AC827" s="212"/>
      <c r="AD827" s="212"/>
      <c r="AE827" s="212"/>
      <c r="AF827" s="212"/>
      <c r="AG827" s="212" t="s">
        <v>156</v>
      </c>
      <c r="AH827" s="212">
        <v>0</v>
      </c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2" x14ac:dyDescent="0.2">
      <c r="A828" s="219"/>
      <c r="B828" s="220"/>
      <c r="C828" s="252"/>
      <c r="D828" s="243"/>
      <c r="E828" s="243"/>
      <c r="F828" s="243"/>
      <c r="G828" s="243"/>
      <c r="H828" s="222"/>
      <c r="I828" s="222"/>
      <c r="J828" s="222"/>
      <c r="K828" s="222"/>
      <c r="L828" s="222"/>
      <c r="M828" s="222"/>
      <c r="N828" s="221"/>
      <c r="O828" s="221"/>
      <c r="P828" s="221"/>
      <c r="Q828" s="221"/>
      <c r="R828" s="222"/>
      <c r="S828" s="222"/>
      <c r="T828" s="222"/>
      <c r="U828" s="222"/>
      <c r="V828" s="222"/>
      <c r="W828" s="222"/>
      <c r="X828" s="222"/>
      <c r="Y828" s="222"/>
      <c r="Z828" s="212"/>
      <c r="AA828" s="212"/>
      <c r="AB828" s="212"/>
      <c r="AC828" s="212"/>
      <c r="AD828" s="212"/>
      <c r="AE828" s="212"/>
      <c r="AF828" s="212"/>
      <c r="AG828" s="212" t="s">
        <v>158</v>
      </c>
      <c r="AH828" s="212"/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">
      <c r="A829" s="235">
        <v>181</v>
      </c>
      <c r="B829" s="236" t="s">
        <v>824</v>
      </c>
      <c r="C829" s="249" t="s">
        <v>825</v>
      </c>
      <c r="D829" s="237" t="s">
        <v>146</v>
      </c>
      <c r="E829" s="238">
        <v>250</v>
      </c>
      <c r="F829" s="239"/>
      <c r="G829" s="240">
        <f>ROUND(E829*F829,2)</f>
        <v>0</v>
      </c>
      <c r="H829" s="239"/>
      <c r="I829" s="240">
        <f>ROUND(E829*H829,2)</f>
        <v>0</v>
      </c>
      <c r="J829" s="239"/>
      <c r="K829" s="240">
        <f>ROUND(E829*J829,2)</f>
        <v>0</v>
      </c>
      <c r="L829" s="240">
        <v>21</v>
      </c>
      <c r="M829" s="240">
        <f>G829*(1+L829/100)</f>
        <v>0</v>
      </c>
      <c r="N829" s="238">
        <v>2.9999999999999997E-4</v>
      </c>
      <c r="O829" s="238">
        <f>ROUND(E829*N829,2)</f>
        <v>0.08</v>
      </c>
      <c r="P829" s="238">
        <v>0</v>
      </c>
      <c r="Q829" s="238">
        <f>ROUND(E829*P829,2)</f>
        <v>0</v>
      </c>
      <c r="R829" s="240" t="s">
        <v>811</v>
      </c>
      <c r="S829" s="240" t="s">
        <v>148</v>
      </c>
      <c r="T829" s="241" t="s">
        <v>149</v>
      </c>
      <c r="U829" s="222">
        <v>0.19503999999999999</v>
      </c>
      <c r="V829" s="222">
        <f>ROUND(E829*U829,2)</f>
        <v>48.76</v>
      </c>
      <c r="W829" s="222"/>
      <c r="X829" s="222" t="s">
        <v>150</v>
      </c>
      <c r="Y829" s="222" t="s">
        <v>151</v>
      </c>
      <c r="Z829" s="212"/>
      <c r="AA829" s="212"/>
      <c r="AB829" s="212"/>
      <c r="AC829" s="212"/>
      <c r="AD829" s="212"/>
      <c r="AE829" s="212"/>
      <c r="AF829" s="212"/>
      <c r="AG829" s="212" t="s">
        <v>152</v>
      </c>
      <c r="AH829" s="212"/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2" x14ac:dyDescent="0.2">
      <c r="A830" s="219"/>
      <c r="B830" s="220"/>
      <c r="C830" s="251" t="s">
        <v>818</v>
      </c>
      <c r="D830" s="223"/>
      <c r="E830" s="224">
        <v>250</v>
      </c>
      <c r="F830" s="222"/>
      <c r="G830" s="222"/>
      <c r="H830" s="222"/>
      <c r="I830" s="222"/>
      <c r="J830" s="222"/>
      <c r="K830" s="222"/>
      <c r="L830" s="222"/>
      <c r="M830" s="222"/>
      <c r="N830" s="221"/>
      <c r="O830" s="221"/>
      <c r="P830" s="221"/>
      <c r="Q830" s="221"/>
      <c r="R830" s="222"/>
      <c r="S830" s="222"/>
      <c r="T830" s="222"/>
      <c r="U830" s="222"/>
      <c r="V830" s="222"/>
      <c r="W830" s="222"/>
      <c r="X830" s="222"/>
      <c r="Y830" s="222"/>
      <c r="Z830" s="212"/>
      <c r="AA830" s="212"/>
      <c r="AB830" s="212"/>
      <c r="AC830" s="212"/>
      <c r="AD830" s="212"/>
      <c r="AE830" s="212"/>
      <c r="AF830" s="212"/>
      <c r="AG830" s="212" t="s">
        <v>156</v>
      </c>
      <c r="AH830" s="212">
        <v>0</v>
      </c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2" x14ac:dyDescent="0.2">
      <c r="A831" s="219"/>
      <c r="B831" s="220"/>
      <c r="C831" s="252"/>
      <c r="D831" s="243"/>
      <c r="E831" s="243"/>
      <c r="F831" s="243"/>
      <c r="G831" s="243"/>
      <c r="H831" s="222"/>
      <c r="I831" s="222"/>
      <c r="J831" s="222"/>
      <c r="K831" s="222"/>
      <c r="L831" s="222"/>
      <c r="M831" s="222"/>
      <c r="N831" s="221"/>
      <c r="O831" s="221"/>
      <c r="P831" s="221"/>
      <c r="Q831" s="221"/>
      <c r="R831" s="222"/>
      <c r="S831" s="222"/>
      <c r="T831" s="222"/>
      <c r="U831" s="222"/>
      <c r="V831" s="222"/>
      <c r="W831" s="222"/>
      <c r="X831" s="222"/>
      <c r="Y831" s="222"/>
      <c r="Z831" s="212"/>
      <c r="AA831" s="212"/>
      <c r="AB831" s="212"/>
      <c r="AC831" s="212"/>
      <c r="AD831" s="212"/>
      <c r="AE831" s="212"/>
      <c r="AF831" s="212"/>
      <c r="AG831" s="212" t="s">
        <v>158</v>
      </c>
      <c r="AH831" s="212"/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">
      <c r="A832" s="235">
        <v>182</v>
      </c>
      <c r="B832" s="236" t="s">
        <v>826</v>
      </c>
      <c r="C832" s="249" t="s">
        <v>827</v>
      </c>
      <c r="D832" s="237" t="s">
        <v>146</v>
      </c>
      <c r="E832" s="238">
        <v>3900</v>
      </c>
      <c r="F832" s="239"/>
      <c r="G832" s="240">
        <f>ROUND(E832*F832,2)</f>
        <v>0</v>
      </c>
      <c r="H832" s="239"/>
      <c r="I832" s="240">
        <f>ROUND(E832*H832,2)</f>
        <v>0</v>
      </c>
      <c r="J832" s="239"/>
      <c r="K832" s="240">
        <f>ROUND(E832*J832,2)</f>
        <v>0</v>
      </c>
      <c r="L832" s="240">
        <v>21</v>
      </c>
      <c r="M832" s="240">
        <f>G832*(1+L832/100)</f>
        <v>0</v>
      </c>
      <c r="N832" s="238">
        <v>4.6000000000000001E-4</v>
      </c>
      <c r="O832" s="238">
        <f>ROUND(E832*N832,2)</f>
        <v>1.79</v>
      </c>
      <c r="P832" s="238">
        <v>0</v>
      </c>
      <c r="Q832" s="238">
        <f>ROUND(E832*P832,2)</f>
        <v>0</v>
      </c>
      <c r="R832" s="240" t="s">
        <v>811</v>
      </c>
      <c r="S832" s="240" t="s">
        <v>148</v>
      </c>
      <c r="T832" s="241" t="s">
        <v>149</v>
      </c>
      <c r="U832" s="222">
        <v>0.10191</v>
      </c>
      <c r="V832" s="222">
        <f>ROUND(E832*U832,2)</f>
        <v>397.45</v>
      </c>
      <c r="W832" s="222"/>
      <c r="X832" s="222" t="s">
        <v>150</v>
      </c>
      <c r="Y832" s="222" t="s">
        <v>151</v>
      </c>
      <c r="Z832" s="212"/>
      <c r="AA832" s="212"/>
      <c r="AB832" s="212"/>
      <c r="AC832" s="212"/>
      <c r="AD832" s="212"/>
      <c r="AE832" s="212"/>
      <c r="AF832" s="212"/>
      <c r="AG832" s="212" t="s">
        <v>152</v>
      </c>
      <c r="AH832" s="212"/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2" x14ac:dyDescent="0.2">
      <c r="A833" s="219"/>
      <c r="B833" s="220"/>
      <c r="C833" s="251" t="s">
        <v>828</v>
      </c>
      <c r="D833" s="223"/>
      <c r="E833" s="224">
        <v>3900</v>
      </c>
      <c r="F833" s="222"/>
      <c r="G833" s="222"/>
      <c r="H833" s="222"/>
      <c r="I833" s="222"/>
      <c r="J833" s="222"/>
      <c r="K833" s="222"/>
      <c r="L833" s="222"/>
      <c r="M833" s="222"/>
      <c r="N833" s="221"/>
      <c r="O833" s="221"/>
      <c r="P833" s="221"/>
      <c r="Q833" s="221"/>
      <c r="R833" s="222"/>
      <c r="S833" s="222"/>
      <c r="T833" s="222"/>
      <c r="U833" s="222"/>
      <c r="V833" s="222"/>
      <c r="W833" s="222"/>
      <c r="X833" s="222"/>
      <c r="Y833" s="222"/>
      <c r="Z833" s="212"/>
      <c r="AA833" s="212"/>
      <c r="AB833" s="212"/>
      <c r="AC833" s="212"/>
      <c r="AD833" s="212"/>
      <c r="AE833" s="212"/>
      <c r="AF833" s="212"/>
      <c r="AG833" s="212" t="s">
        <v>156</v>
      </c>
      <c r="AH833" s="212">
        <v>0</v>
      </c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outlineLevel="2" x14ac:dyDescent="0.2">
      <c r="A834" s="219"/>
      <c r="B834" s="220"/>
      <c r="C834" s="252"/>
      <c r="D834" s="243"/>
      <c r="E834" s="243"/>
      <c r="F834" s="243"/>
      <c r="G834" s="243"/>
      <c r="H834" s="222"/>
      <c r="I834" s="222"/>
      <c r="J834" s="222"/>
      <c r="K834" s="222"/>
      <c r="L834" s="222"/>
      <c r="M834" s="222"/>
      <c r="N834" s="221"/>
      <c r="O834" s="221"/>
      <c r="P834" s="221"/>
      <c r="Q834" s="221"/>
      <c r="R834" s="222"/>
      <c r="S834" s="222"/>
      <c r="T834" s="222"/>
      <c r="U834" s="222"/>
      <c r="V834" s="222"/>
      <c r="W834" s="222"/>
      <c r="X834" s="222"/>
      <c r="Y834" s="222"/>
      <c r="Z834" s="212"/>
      <c r="AA834" s="212"/>
      <c r="AB834" s="212"/>
      <c r="AC834" s="212"/>
      <c r="AD834" s="212"/>
      <c r="AE834" s="212"/>
      <c r="AF834" s="212"/>
      <c r="AG834" s="212" t="s">
        <v>158</v>
      </c>
      <c r="AH834" s="212"/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">
      <c r="A835" s="235">
        <v>183</v>
      </c>
      <c r="B835" s="236" t="s">
        <v>829</v>
      </c>
      <c r="C835" s="249" t="s">
        <v>830</v>
      </c>
      <c r="D835" s="237" t="s">
        <v>146</v>
      </c>
      <c r="E835" s="238">
        <v>700</v>
      </c>
      <c r="F835" s="239"/>
      <c r="G835" s="240">
        <f>ROUND(E835*F835,2)</f>
        <v>0</v>
      </c>
      <c r="H835" s="239"/>
      <c r="I835" s="240">
        <f>ROUND(E835*H835,2)</f>
        <v>0</v>
      </c>
      <c r="J835" s="239"/>
      <c r="K835" s="240">
        <f>ROUND(E835*J835,2)</f>
        <v>0</v>
      </c>
      <c r="L835" s="240">
        <v>21</v>
      </c>
      <c r="M835" s="240">
        <f>G835*(1+L835/100)</f>
        <v>0</v>
      </c>
      <c r="N835" s="238">
        <v>4.8000000000000001E-4</v>
      </c>
      <c r="O835" s="238">
        <f>ROUND(E835*N835,2)</f>
        <v>0.34</v>
      </c>
      <c r="P835" s="238">
        <v>0</v>
      </c>
      <c r="Q835" s="238">
        <f>ROUND(E835*P835,2)</f>
        <v>0</v>
      </c>
      <c r="R835" s="240" t="s">
        <v>811</v>
      </c>
      <c r="S835" s="240" t="s">
        <v>148</v>
      </c>
      <c r="T835" s="241" t="s">
        <v>149</v>
      </c>
      <c r="U835" s="222">
        <v>0.10902000000000001</v>
      </c>
      <c r="V835" s="222">
        <f>ROUND(E835*U835,2)</f>
        <v>76.31</v>
      </c>
      <c r="W835" s="222"/>
      <c r="X835" s="222" t="s">
        <v>150</v>
      </c>
      <c r="Y835" s="222" t="s">
        <v>151</v>
      </c>
      <c r="Z835" s="212"/>
      <c r="AA835" s="212"/>
      <c r="AB835" s="212"/>
      <c r="AC835" s="212"/>
      <c r="AD835" s="212"/>
      <c r="AE835" s="212"/>
      <c r="AF835" s="212"/>
      <c r="AG835" s="212" t="s">
        <v>152</v>
      </c>
      <c r="AH835" s="212"/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2" x14ac:dyDescent="0.2">
      <c r="A836" s="219"/>
      <c r="B836" s="220"/>
      <c r="C836" s="251" t="s">
        <v>831</v>
      </c>
      <c r="D836" s="223"/>
      <c r="E836" s="224">
        <v>700</v>
      </c>
      <c r="F836" s="222"/>
      <c r="G836" s="222"/>
      <c r="H836" s="222"/>
      <c r="I836" s="222"/>
      <c r="J836" s="222"/>
      <c r="K836" s="222"/>
      <c r="L836" s="222"/>
      <c r="M836" s="222"/>
      <c r="N836" s="221"/>
      <c r="O836" s="221"/>
      <c r="P836" s="221"/>
      <c r="Q836" s="221"/>
      <c r="R836" s="222"/>
      <c r="S836" s="222"/>
      <c r="T836" s="222"/>
      <c r="U836" s="222"/>
      <c r="V836" s="222"/>
      <c r="W836" s="222"/>
      <c r="X836" s="222"/>
      <c r="Y836" s="222"/>
      <c r="Z836" s="212"/>
      <c r="AA836" s="212"/>
      <c r="AB836" s="212"/>
      <c r="AC836" s="212"/>
      <c r="AD836" s="212"/>
      <c r="AE836" s="212"/>
      <c r="AF836" s="212"/>
      <c r="AG836" s="212" t="s">
        <v>156</v>
      </c>
      <c r="AH836" s="212">
        <v>0</v>
      </c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2" x14ac:dyDescent="0.2">
      <c r="A837" s="219"/>
      <c r="B837" s="220"/>
      <c r="C837" s="252"/>
      <c r="D837" s="243"/>
      <c r="E837" s="243"/>
      <c r="F837" s="243"/>
      <c r="G837" s="243"/>
      <c r="H837" s="222"/>
      <c r="I837" s="222"/>
      <c r="J837" s="222"/>
      <c r="K837" s="222"/>
      <c r="L837" s="222"/>
      <c r="M837" s="222"/>
      <c r="N837" s="221"/>
      <c r="O837" s="221"/>
      <c r="P837" s="221"/>
      <c r="Q837" s="221"/>
      <c r="R837" s="222"/>
      <c r="S837" s="222"/>
      <c r="T837" s="222"/>
      <c r="U837" s="222"/>
      <c r="V837" s="222"/>
      <c r="W837" s="222"/>
      <c r="X837" s="222"/>
      <c r="Y837" s="222"/>
      <c r="Z837" s="212"/>
      <c r="AA837" s="212"/>
      <c r="AB837" s="212"/>
      <c r="AC837" s="212"/>
      <c r="AD837" s="212"/>
      <c r="AE837" s="212"/>
      <c r="AF837" s="212"/>
      <c r="AG837" s="212" t="s">
        <v>158</v>
      </c>
      <c r="AH837" s="212"/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outlineLevel="1" x14ac:dyDescent="0.2">
      <c r="A838" s="235">
        <v>184</v>
      </c>
      <c r="B838" s="236" t="s">
        <v>832</v>
      </c>
      <c r="C838" s="249" t="s">
        <v>833</v>
      </c>
      <c r="D838" s="237" t="s">
        <v>219</v>
      </c>
      <c r="E838" s="238">
        <v>500</v>
      </c>
      <c r="F838" s="239"/>
      <c r="G838" s="240">
        <f>ROUND(E838*F838,2)</f>
        <v>0</v>
      </c>
      <c r="H838" s="239"/>
      <c r="I838" s="240">
        <f>ROUND(E838*H838,2)</f>
        <v>0</v>
      </c>
      <c r="J838" s="239"/>
      <c r="K838" s="240">
        <f>ROUND(E838*J838,2)</f>
        <v>0</v>
      </c>
      <c r="L838" s="240">
        <v>21</v>
      </c>
      <c r="M838" s="240">
        <f>G838*(1+L838/100)</f>
        <v>0</v>
      </c>
      <c r="N838" s="238">
        <v>2.9999999999999997E-4</v>
      </c>
      <c r="O838" s="238">
        <f>ROUND(E838*N838,2)</f>
        <v>0.15</v>
      </c>
      <c r="P838" s="238">
        <v>0</v>
      </c>
      <c r="Q838" s="238">
        <f>ROUND(E838*P838,2)</f>
        <v>0</v>
      </c>
      <c r="R838" s="240" t="s">
        <v>811</v>
      </c>
      <c r="S838" s="240" t="s">
        <v>148</v>
      </c>
      <c r="T838" s="241" t="s">
        <v>149</v>
      </c>
      <c r="U838" s="222">
        <v>0.25373000000000001</v>
      </c>
      <c r="V838" s="222">
        <f>ROUND(E838*U838,2)</f>
        <v>126.87</v>
      </c>
      <c r="W838" s="222"/>
      <c r="X838" s="222" t="s">
        <v>150</v>
      </c>
      <c r="Y838" s="222" t="s">
        <v>151</v>
      </c>
      <c r="Z838" s="212"/>
      <c r="AA838" s="212"/>
      <c r="AB838" s="212"/>
      <c r="AC838" s="212"/>
      <c r="AD838" s="212"/>
      <c r="AE838" s="212"/>
      <c r="AF838" s="212"/>
      <c r="AG838" s="212" t="s">
        <v>152</v>
      </c>
      <c r="AH838" s="212"/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2" x14ac:dyDescent="0.2">
      <c r="A839" s="219"/>
      <c r="B839" s="220"/>
      <c r="C839" s="251" t="s">
        <v>834</v>
      </c>
      <c r="D839" s="223"/>
      <c r="E839" s="224">
        <v>500</v>
      </c>
      <c r="F839" s="222"/>
      <c r="G839" s="222"/>
      <c r="H839" s="222"/>
      <c r="I839" s="222"/>
      <c r="J839" s="222"/>
      <c r="K839" s="222"/>
      <c r="L839" s="222"/>
      <c r="M839" s="222"/>
      <c r="N839" s="221"/>
      <c r="O839" s="221"/>
      <c r="P839" s="221"/>
      <c r="Q839" s="221"/>
      <c r="R839" s="222"/>
      <c r="S839" s="222"/>
      <c r="T839" s="222"/>
      <c r="U839" s="222"/>
      <c r="V839" s="222"/>
      <c r="W839" s="222"/>
      <c r="X839" s="222"/>
      <c r="Y839" s="222"/>
      <c r="Z839" s="212"/>
      <c r="AA839" s="212"/>
      <c r="AB839" s="212"/>
      <c r="AC839" s="212"/>
      <c r="AD839" s="212"/>
      <c r="AE839" s="212"/>
      <c r="AF839" s="212"/>
      <c r="AG839" s="212" t="s">
        <v>156</v>
      </c>
      <c r="AH839" s="212">
        <v>0</v>
      </c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2" x14ac:dyDescent="0.2">
      <c r="A840" s="219"/>
      <c r="B840" s="220"/>
      <c r="C840" s="252"/>
      <c r="D840" s="243"/>
      <c r="E840" s="243"/>
      <c r="F840" s="243"/>
      <c r="G840" s="243"/>
      <c r="H840" s="222"/>
      <c r="I840" s="222"/>
      <c r="J840" s="222"/>
      <c r="K840" s="222"/>
      <c r="L840" s="222"/>
      <c r="M840" s="222"/>
      <c r="N840" s="221"/>
      <c r="O840" s="221"/>
      <c r="P840" s="221"/>
      <c r="Q840" s="221"/>
      <c r="R840" s="222"/>
      <c r="S840" s="222"/>
      <c r="T840" s="222"/>
      <c r="U840" s="222"/>
      <c r="V840" s="222"/>
      <c r="W840" s="222"/>
      <c r="X840" s="222"/>
      <c r="Y840" s="222"/>
      <c r="Z840" s="212"/>
      <c r="AA840" s="212"/>
      <c r="AB840" s="212"/>
      <c r="AC840" s="212"/>
      <c r="AD840" s="212"/>
      <c r="AE840" s="212"/>
      <c r="AF840" s="212"/>
      <c r="AG840" s="212" t="s">
        <v>158</v>
      </c>
      <c r="AH840" s="212"/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">
      <c r="A841" s="235">
        <v>185</v>
      </c>
      <c r="B841" s="236" t="s">
        <v>835</v>
      </c>
      <c r="C841" s="249" t="s">
        <v>836</v>
      </c>
      <c r="D841" s="237" t="s">
        <v>219</v>
      </c>
      <c r="E841" s="238">
        <v>500</v>
      </c>
      <c r="F841" s="239"/>
      <c r="G841" s="240">
        <f>ROUND(E841*F841,2)</f>
        <v>0</v>
      </c>
      <c r="H841" s="239"/>
      <c r="I841" s="240">
        <f>ROUND(E841*H841,2)</f>
        <v>0</v>
      </c>
      <c r="J841" s="239"/>
      <c r="K841" s="240">
        <f>ROUND(E841*J841,2)</f>
        <v>0</v>
      </c>
      <c r="L841" s="240">
        <v>21</v>
      </c>
      <c r="M841" s="240">
        <f>G841*(1+L841/100)</f>
        <v>0</v>
      </c>
      <c r="N841" s="238">
        <v>0</v>
      </c>
      <c r="O841" s="238">
        <f>ROUND(E841*N841,2)</f>
        <v>0</v>
      </c>
      <c r="P841" s="238">
        <v>0</v>
      </c>
      <c r="Q841" s="238">
        <f>ROUND(E841*P841,2)</f>
        <v>0</v>
      </c>
      <c r="R841" s="240" t="s">
        <v>811</v>
      </c>
      <c r="S841" s="240" t="s">
        <v>148</v>
      </c>
      <c r="T841" s="241" t="s">
        <v>149</v>
      </c>
      <c r="U841" s="222">
        <v>2.375E-2</v>
      </c>
      <c r="V841" s="222">
        <f>ROUND(E841*U841,2)</f>
        <v>11.88</v>
      </c>
      <c r="W841" s="222"/>
      <c r="X841" s="222" t="s">
        <v>150</v>
      </c>
      <c r="Y841" s="222" t="s">
        <v>151</v>
      </c>
      <c r="Z841" s="212"/>
      <c r="AA841" s="212"/>
      <c r="AB841" s="212"/>
      <c r="AC841" s="212"/>
      <c r="AD841" s="212"/>
      <c r="AE841" s="212"/>
      <c r="AF841" s="212"/>
      <c r="AG841" s="212" t="s">
        <v>152</v>
      </c>
      <c r="AH841" s="212"/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2" x14ac:dyDescent="0.2">
      <c r="A842" s="219"/>
      <c r="B842" s="220"/>
      <c r="C842" s="251" t="s">
        <v>834</v>
      </c>
      <c r="D842" s="223"/>
      <c r="E842" s="224">
        <v>500</v>
      </c>
      <c r="F842" s="222"/>
      <c r="G842" s="222"/>
      <c r="H842" s="222"/>
      <c r="I842" s="222"/>
      <c r="J842" s="222"/>
      <c r="K842" s="222"/>
      <c r="L842" s="222"/>
      <c r="M842" s="222"/>
      <c r="N842" s="221"/>
      <c r="O842" s="221"/>
      <c r="P842" s="221"/>
      <c r="Q842" s="221"/>
      <c r="R842" s="222"/>
      <c r="S842" s="222"/>
      <c r="T842" s="222"/>
      <c r="U842" s="222"/>
      <c r="V842" s="222"/>
      <c r="W842" s="222"/>
      <c r="X842" s="222"/>
      <c r="Y842" s="222"/>
      <c r="Z842" s="212"/>
      <c r="AA842" s="212"/>
      <c r="AB842" s="212"/>
      <c r="AC842" s="212"/>
      <c r="AD842" s="212"/>
      <c r="AE842" s="212"/>
      <c r="AF842" s="212"/>
      <c r="AG842" s="212" t="s">
        <v>156</v>
      </c>
      <c r="AH842" s="212">
        <v>0</v>
      </c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outlineLevel="2" x14ac:dyDescent="0.2">
      <c r="A843" s="219"/>
      <c r="B843" s="220"/>
      <c r="C843" s="252"/>
      <c r="D843" s="243"/>
      <c r="E843" s="243"/>
      <c r="F843" s="243"/>
      <c r="G843" s="243"/>
      <c r="H843" s="222"/>
      <c r="I843" s="222"/>
      <c r="J843" s="222"/>
      <c r="K843" s="222"/>
      <c r="L843" s="222"/>
      <c r="M843" s="222"/>
      <c r="N843" s="221"/>
      <c r="O843" s="221"/>
      <c r="P843" s="221"/>
      <c r="Q843" s="221"/>
      <c r="R843" s="222"/>
      <c r="S843" s="222"/>
      <c r="T843" s="222"/>
      <c r="U843" s="222"/>
      <c r="V843" s="222"/>
      <c r="W843" s="222"/>
      <c r="X843" s="222"/>
      <c r="Y843" s="222"/>
      <c r="Z843" s="212"/>
      <c r="AA843" s="212"/>
      <c r="AB843" s="212"/>
      <c r="AC843" s="212"/>
      <c r="AD843" s="212"/>
      <c r="AE843" s="212"/>
      <c r="AF843" s="212"/>
      <c r="AG843" s="212" t="s">
        <v>158</v>
      </c>
      <c r="AH843" s="212"/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ht="22.5" outlineLevel="1" x14ac:dyDescent="0.2">
      <c r="A844" s="235">
        <v>186</v>
      </c>
      <c r="B844" s="236" t="s">
        <v>837</v>
      </c>
      <c r="C844" s="249" t="s">
        <v>838</v>
      </c>
      <c r="D844" s="237" t="s">
        <v>146</v>
      </c>
      <c r="E844" s="238">
        <v>500</v>
      </c>
      <c r="F844" s="239"/>
      <c r="G844" s="240">
        <f>ROUND(E844*F844,2)</f>
        <v>0</v>
      </c>
      <c r="H844" s="239"/>
      <c r="I844" s="240">
        <f>ROUND(E844*H844,2)</f>
        <v>0</v>
      </c>
      <c r="J844" s="239"/>
      <c r="K844" s="240">
        <f>ROUND(E844*J844,2)</f>
        <v>0</v>
      </c>
      <c r="L844" s="240">
        <v>21</v>
      </c>
      <c r="M844" s="240">
        <f>G844*(1+L844/100)</f>
        <v>0</v>
      </c>
      <c r="N844" s="238">
        <v>2.0000000000000002E-5</v>
      </c>
      <c r="O844" s="238">
        <f>ROUND(E844*N844,2)</f>
        <v>0.01</v>
      </c>
      <c r="P844" s="238">
        <v>0</v>
      </c>
      <c r="Q844" s="238">
        <f>ROUND(E844*P844,2)</f>
        <v>0</v>
      </c>
      <c r="R844" s="240" t="s">
        <v>811</v>
      </c>
      <c r="S844" s="240" t="s">
        <v>148</v>
      </c>
      <c r="T844" s="241" t="s">
        <v>149</v>
      </c>
      <c r="U844" s="222">
        <v>2.9000000000000001E-2</v>
      </c>
      <c r="V844" s="222">
        <f>ROUND(E844*U844,2)</f>
        <v>14.5</v>
      </c>
      <c r="W844" s="222"/>
      <c r="X844" s="222" t="s">
        <v>150</v>
      </c>
      <c r="Y844" s="222" t="s">
        <v>151</v>
      </c>
      <c r="Z844" s="212"/>
      <c r="AA844" s="212"/>
      <c r="AB844" s="212"/>
      <c r="AC844" s="212"/>
      <c r="AD844" s="212"/>
      <c r="AE844" s="212"/>
      <c r="AF844" s="212"/>
      <c r="AG844" s="212" t="s">
        <v>152</v>
      </c>
      <c r="AH844" s="212"/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2" x14ac:dyDescent="0.2">
      <c r="A845" s="219"/>
      <c r="B845" s="220"/>
      <c r="C845" s="251" t="s">
        <v>834</v>
      </c>
      <c r="D845" s="223"/>
      <c r="E845" s="224">
        <v>500</v>
      </c>
      <c r="F845" s="222"/>
      <c r="G845" s="222"/>
      <c r="H845" s="222"/>
      <c r="I845" s="222"/>
      <c r="J845" s="222"/>
      <c r="K845" s="222"/>
      <c r="L845" s="222"/>
      <c r="M845" s="222"/>
      <c r="N845" s="221"/>
      <c r="O845" s="221"/>
      <c r="P845" s="221"/>
      <c r="Q845" s="221"/>
      <c r="R845" s="222"/>
      <c r="S845" s="222"/>
      <c r="T845" s="222"/>
      <c r="U845" s="222"/>
      <c r="V845" s="222"/>
      <c r="W845" s="222"/>
      <c r="X845" s="222"/>
      <c r="Y845" s="222"/>
      <c r="Z845" s="212"/>
      <c r="AA845" s="212"/>
      <c r="AB845" s="212"/>
      <c r="AC845" s="212"/>
      <c r="AD845" s="212"/>
      <c r="AE845" s="212"/>
      <c r="AF845" s="212"/>
      <c r="AG845" s="212" t="s">
        <v>156</v>
      </c>
      <c r="AH845" s="212">
        <v>0</v>
      </c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2" x14ac:dyDescent="0.2">
      <c r="A846" s="219"/>
      <c r="B846" s="220"/>
      <c r="C846" s="252"/>
      <c r="D846" s="243"/>
      <c r="E846" s="243"/>
      <c r="F846" s="243"/>
      <c r="G846" s="243"/>
      <c r="H846" s="222"/>
      <c r="I846" s="222"/>
      <c r="J846" s="222"/>
      <c r="K846" s="222"/>
      <c r="L846" s="222"/>
      <c r="M846" s="222"/>
      <c r="N846" s="221"/>
      <c r="O846" s="221"/>
      <c r="P846" s="221"/>
      <c r="Q846" s="221"/>
      <c r="R846" s="222"/>
      <c r="S846" s="222"/>
      <c r="T846" s="222"/>
      <c r="U846" s="222"/>
      <c r="V846" s="222"/>
      <c r="W846" s="222"/>
      <c r="X846" s="222"/>
      <c r="Y846" s="222"/>
      <c r="Z846" s="212"/>
      <c r="AA846" s="212"/>
      <c r="AB846" s="212"/>
      <c r="AC846" s="212"/>
      <c r="AD846" s="212"/>
      <c r="AE846" s="212"/>
      <c r="AF846" s="212"/>
      <c r="AG846" s="212" t="s">
        <v>158</v>
      </c>
      <c r="AH846" s="212"/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">
      <c r="A847" s="235">
        <v>187</v>
      </c>
      <c r="B847" s="236" t="s">
        <v>839</v>
      </c>
      <c r="C847" s="249" t="s">
        <v>840</v>
      </c>
      <c r="D847" s="237" t="s">
        <v>146</v>
      </c>
      <c r="E847" s="238">
        <v>500</v>
      </c>
      <c r="F847" s="239"/>
      <c r="G847" s="240">
        <f>ROUND(E847*F847,2)</f>
        <v>0</v>
      </c>
      <c r="H847" s="239"/>
      <c r="I847" s="240">
        <f>ROUND(E847*H847,2)</f>
        <v>0</v>
      </c>
      <c r="J847" s="239"/>
      <c r="K847" s="240">
        <f>ROUND(E847*J847,2)</f>
        <v>0</v>
      </c>
      <c r="L847" s="240">
        <v>21</v>
      </c>
      <c r="M847" s="240">
        <f>G847*(1+L847/100)</f>
        <v>0</v>
      </c>
      <c r="N847" s="238">
        <v>3.5E-4</v>
      </c>
      <c r="O847" s="238">
        <f>ROUND(E847*N847,2)</f>
        <v>0.18</v>
      </c>
      <c r="P847" s="238">
        <v>0</v>
      </c>
      <c r="Q847" s="238">
        <f>ROUND(E847*P847,2)</f>
        <v>0</v>
      </c>
      <c r="R847" s="240" t="s">
        <v>811</v>
      </c>
      <c r="S847" s="240" t="s">
        <v>148</v>
      </c>
      <c r="T847" s="241" t="s">
        <v>149</v>
      </c>
      <c r="U847" s="222">
        <v>1.35E-2</v>
      </c>
      <c r="V847" s="222">
        <f>ROUND(E847*U847,2)</f>
        <v>6.75</v>
      </c>
      <c r="W847" s="222"/>
      <c r="X847" s="222" t="s">
        <v>150</v>
      </c>
      <c r="Y847" s="222" t="s">
        <v>151</v>
      </c>
      <c r="Z847" s="212"/>
      <c r="AA847" s="212"/>
      <c r="AB847" s="212"/>
      <c r="AC847" s="212"/>
      <c r="AD847" s="212"/>
      <c r="AE847" s="212"/>
      <c r="AF847" s="212"/>
      <c r="AG847" s="212" t="s">
        <v>152</v>
      </c>
      <c r="AH847" s="212"/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2" x14ac:dyDescent="0.2">
      <c r="A848" s="219"/>
      <c r="B848" s="220"/>
      <c r="C848" s="251" t="s">
        <v>834</v>
      </c>
      <c r="D848" s="223"/>
      <c r="E848" s="224">
        <v>500</v>
      </c>
      <c r="F848" s="222"/>
      <c r="G848" s="222"/>
      <c r="H848" s="222"/>
      <c r="I848" s="222"/>
      <c r="J848" s="222"/>
      <c r="K848" s="222"/>
      <c r="L848" s="222"/>
      <c r="M848" s="222"/>
      <c r="N848" s="221"/>
      <c r="O848" s="221"/>
      <c r="P848" s="221"/>
      <c r="Q848" s="221"/>
      <c r="R848" s="222"/>
      <c r="S848" s="222"/>
      <c r="T848" s="222"/>
      <c r="U848" s="222"/>
      <c r="V848" s="222"/>
      <c r="W848" s="222"/>
      <c r="X848" s="222"/>
      <c r="Y848" s="222"/>
      <c r="Z848" s="212"/>
      <c r="AA848" s="212"/>
      <c r="AB848" s="212"/>
      <c r="AC848" s="212"/>
      <c r="AD848" s="212"/>
      <c r="AE848" s="212"/>
      <c r="AF848" s="212"/>
      <c r="AG848" s="212" t="s">
        <v>156</v>
      </c>
      <c r="AH848" s="212">
        <v>0</v>
      </c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2" x14ac:dyDescent="0.2">
      <c r="A849" s="219"/>
      <c r="B849" s="220"/>
      <c r="C849" s="252"/>
      <c r="D849" s="243"/>
      <c r="E849" s="243"/>
      <c r="F849" s="243"/>
      <c r="G849" s="243"/>
      <c r="H849" s="222"/>
      <c r="I849" s="222"/>
      <c r="J849" s="222"/>
      <c r="K849" s="222"/>
      <c r="L849" s="222"/>
      <c r="M849" s="222"/>
      <c r="N849" s="221"/>
      <c r="O849" s="221"/>
      <c r="P849" s="221"/>
      <c r="Q849" s="221"/>
      <c r="R849" s="222"/>
      <c r="S849" s="222"/>
      <c r="T849" s="222"/>
      <c r="U849" s="222"/>
      <c r="V849" s="222"/>
      <c r="W849" s="222"/>
      <c r="X849" s="222"/>
      <c r="Y849" s="222"/>
      <c r="Z849" s="212"/>
      <c r="AA849" s="212"/>
      <c r="AB849" s="212"/>
      <c r="AC849" s="212"/>
      <c r="AD849" s="212"/>
      <c r="AE849" s="212"/>
      <c r="AF849" s="212"/>
      <c r="AG849" s="212" t="s">
        <v>158</v>
      </c>
      <c r="AH849" s="212"/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x14ac:dyDescent="0.2">
      <c r="A850" s="228" t="s">
        <v>142</v>
      </c>
      <c r="B850" s="229" t="s">
        <v>106</v>
      </c>
      <c r="C850" s="248" t="s">
        <v>107</v>
      </c>
      <c r="D850" s="230"/>
      <c r="E850" s="231"/>
      <c r="F850" s="232"/>
      <c r="G850" s="232">
        <f>SUMIF(AG851:AG889,"&lt;&gt;NOR",G851:G889)</f>
        <v>0</v>
      </c>
      <c r="H850" s="232"/>
      <c r="I850" s="232">
        <f>SUM(I851:I889)</f>
        <v>0</v>
      </c>
      <c r="J850" s="232"/>
      <c r="K850" s="232">
        <f>SUM(K851:K889)</f>
        <v>0</v>
      </c>
      <c r="L850" s="232"/>
      <c r="M850" s="232">
        <f>SUM(M851:M889)</f>
        <v>0</v>
      </c>
      <c r="N850" s="231"/>
      <c r="O850" s="231">
        <f>SUM(O851:O889)</f>
        <v>1.4100000000000001</v>
      </c>
      <c r="P850" s="231"/>
      <c r="Q850" s="231">
        <f>SUM(Q851:Q889)</f>
        <v>0.08</v>
      </c>
      <c r="R850" s="232"/>
      <c r="S850" s="232"/>
      <c r="T850" s="233"/>
      <c r="U850" s="227"/>
      <c r="V850" s="227">
        <f>SUM(V851:V889)</f>
        <v>93.24</v>
      </c>
      <c r="W850" s="227"/>
      <c r="X850" s="227"/>
      <c r="Y850" s="227"/>
      <c r="AG850" t="s">
        <v>143</v>
      </c>
    </row>
    <row r="851" spans="1:60" ht="22.5" outlineLevel="1" x14ac:dyDescent="0.2">
      <c r="A851" s="235">
        <v>188</v>
      </c>
      <c r="B851" s="236" t="s">
        <v>841</v>
      </c>
      <c r="C851" s="249" t="s">
        <v>842</v>
      </c>
      <c r="D851" s="237" t="s">
        <v>219</v>
      </c>
      <c r="E851" s="238">
        <v>103.5</v>
      </c>
      <c r="F851" s="239"/>
      <c r="G851" s="240">
        <f>ROUND(E851*F851,2)</f>
        <v>0</v>
      </c>
      <c r="H851" s="239"/>
      <c r="I851" s="240">
        <f>ROUND(E851*H851,2)</f>
        <v>0</v>
      </c>
      <c r="J851" s="239"/>
      <c r="K851" s="240">
        <f>ROUND(E851*J851,2)</f>
        <v>0</v>
      </c>
      <c r="L851" s="240">
        <v>21</v>
      </c>
      <c r="M851" s="240">
        <f>G851*(1+L851/100)</f>
        <v>0</v>
      </c>
      <c r="N851" s="238">
        <v>9.6000000000000002E-4</v>
      </c>
      <c r="O851" s="238">
        <f>ROUND(E851*N851,2)</f>
        <v>0.1</v>
      </c>
      <c r="P851" s="238">
        <v>0</v>
      </c>
      <c r="Q851" s="238">
        <f>ROUND(E851*P851,2)</f>
        <v>0</v>
      </c>
      <c r="R851" s="240" t="s">
        <v>843</v>
      </c>
      <c r="S851" s="240" t="s">
        <v>148</v>
      </c>
      <c r="T851" s="241" t="s">
        <v>149</v>
      </c>
      <c r="U851" s="222">
        <v>9.8000000000000004E-2</v>
      </c>
      <c r="V851" s="222">
        <f>ROUND(E851*U851,2)</f>
        <v>10.14</v>
      </c>
      <c r="W851" s="222"/>
      <c r="X851" s="222" t="s">
        <v>150</v>
      </c>
      <c r="Y851" s="222" t="s">
        <v>151</v>
      </c>
      <c r="Z851" s="212"/>
      <c r="AA851" s="212"/>
      <c r="AB851" s="212"/>
      <c r="AC851" s="212"/>
      <c r="AD851" s="212"/>
      <c r="AE851" s="212"/>
      <c r="AF851" s="212"/>
      <c r="AG851" s="212" t="s">
        <v>152</v>
      </c>
      <c r="AH851" s="212"/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2" x14ac:dyDescent="0.2">
      <c r="A852" s="219"/>
      <c r="B852" s="220"/>
      <c r="C852" s="251" t="s">
        <v>844</v>
      </c>
      <c r="D852" s="223"/>
      <c r="E852" s="224">
        <v>103.5</v>
      </c>
      <c r="F852" s="222"/>
      <c r="G852" s="222"/>
      <c r="H852" s="222"/>
      <c r="I852" s="222"/>
      <c r="J852" s="222"/>
      <c r="K852" s="222"/>
      <c r="L852" s="222"/>
      <c r="M852" s="222"/>
      <c r="N852" s="221"/>
      <c r="O852" s="221"/>
      <c r="P852" s="221"/>
      <c r="Q852" s="221"/>
      <c r="R852" s="222"/>
      <c r="S852" s="222"/>
      <c r="T852" s="222"/>
      <c r="U852" s="222"/>
      <c r="V852" s="222"/>
      <c r="W852" s="222"/>
      <c r="X852" s="222"/>
      <c r="Y852" s="222"/>
      <c r="Z852" s="212"/>
      <c r="AA852" s="212"/>
      <c r="AB852" s="212"/>
      <c r="AC852" s="212"/>
      <c r="AD852" s="212"/>
      <c r="AE852" s="212"/>
      <c r="AF852" s="212"/>
      <c r="AG852" s="212" t="s">
        <v>156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3" x14ac:dyDescent="0.2">
      <c r="A853" s="219"/>
      <c r="B853" s="220"/>
      <c r="C853" s="251" t="s">
        <v>801</v>
      </c>
      <c r="D853" s="223"/>
      <c r="E853" s="224"/>
      <c r="F853" s="222"/>
      <c r="G853" s="222"/>
      <c r="H853" s="222"/>
      <c r="I853" s="222"/>
      <c r="J853" s="222"/>
      <c r="K853" s="222"/>
      <c r="L853" s="222"/>
      <c r="M853" s="222"/>
      <c r="N853" s="221"/>
      <c r="O853" s="221"/>
      <c r="P853" s="221"/>
      <c r="Q853" s="221"/>
      <c r="R853" s="222"/>
      <c r="S853" s="222"/>
      <c r="T853" s="222"/>
      <c r="U853" s="222"/>
      <c r="V853" s="222"/>
      <c r="W853" s="222"/>
      <c r="X853" s="222"/>
      <c r="Y853" s="222"/>
      <c r="Z853" s="212"/>
      <c r="AA853" s="212"/>
      <c r="AB853" s="212"/>
      <c r="AC853" s="212"/>
      <c r="AD853" s="212"/>
      <c r="AE853" s="212"/>
      <c r="AF853" s="212"/>
      <c r="AG853" s="212" t="s">
        <v>156</v>
      </c>
      <c r="AH853" s="212">
        <v>0</v>
      </c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2" x14ac:dyDescent="0.2">
      <c r="A854" s="219"/>
      <c r="B854" s="220"/>
      <c r="C854" s="252"/>
      <c r="D854" s="243"/>
      <c r="E854" s="243"/>
      <c r="F854" s="243"/>
      <c r="G854" s="243"/>
      <c r="H854" s="222"/>
      <c r="I854" s="222"/>
      <c r="J854" s="222"/>
      <c r="K854" s="222"/>
      <c r="L854" s="222"/>
      <c r="M854" s="222"/>
      <c r="N854" s="221"/>
      <c r="O854" s="221"/>
      <c r="P854" s="221"/>
      <c r="Q854" s="221"/>
      <c r="R854" s="222"/>
      <c r="S854" s="222"/>
      <c r="T854" s="222"/>
      <c r="U854" s="222"/>
      <c r="V854" s="222"/>
      <c r="W854" s="222"/>
      <c r="X854" s="222"/>
      <c r="Y854" s="222"/>
      <c r="Z854" s="212"/>
      <c r="AA854" s="212"/>
      <c r="AB854" s="212"/>
      <c r="AC854" s="212"/>
      <c r="AD854" s="212"/>
      <c r="AE854" s="212"/>
      <c r="AF854" s="212"/>
      <c r="AG854" s="212" t="s">
        <v>158</v>
      </c>
      <c r="AH854" s="212"/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">
      <c r="A855" s="235">
        <v>189</v>
      </c>
      <c r="B855" s="236" t="s">
        <v>845</v>
      </c>
      <c r="C855" s="249" t="s">
        <v>846</v>
      </c>
      <c r="D855" s="237" t="s">
        <v>219</v>
      </c>
      <c r="E855" s="238">
        <v>103.5</v>
      </c>
      <c r="F855" s="239"/>
      <c r="G855" s="240">
        <f>ROUND(E855*F855,2)</f>
        <v>0</v>
      </c>
      <c r="H855" s="239"/>
      <c r="I855" s="240">
        <f>ROUND(E855*H855,2)</f>
        <v>0</v>
      </c>
      <c r="J855" s="239"/>
      <c r="K855" s="240">
        <f>ROUND(E855*J855,2)</f>
        <v>0</v>
      </c>
      <c r="L855" s="240">
        <v>21</v>
      </c>
      <c r="M855" s="240">
        <f>G855*(1+L855/100)</f>
        <v>0</v>
      </c>
      <c r="N855" s="238">
        <v>1.33E-3</v>
      </c>
      <c r="O855" s="238">
        <f>ROUND(E855*N855,2)</f>
        <v>0.14000000000000001</v>
      </c>
      <c r="P855" s="238">
        <v>0</v>
      </c>
      <c r="Q855" s="238">
        <f>ROUND(E855*P855,2)</f>
        <v>0</v>
      </c>
      <c r="R855" s="240" t="s">
        <v>843</v>
      </c>
      <c r="S855" s="240" t="s">
        <v>148</v>
      </c>
      <c r="T855" s="241" t="s">
        <v>149</v>
      </c>
      <c r="U855" s="222">
        <v>0.3</v>
      </c>
      <c r="V855" s="222">
        <f>ROUND(E855*U855,2)</f>
        <v>31.05</v>
      </c>
      <c r="W855" s="222"/>
      <c r="X855" s="222" t="s">
        <v>150</v>
      </c>
      <c r="Y855" s="222" t="s">
        <v>151</v>
      </c>
      <c r="Z855" s="212"/>
      <c r="AA855" s="212"/>
      <c r="AB855" s="212"/>
      <c r="AC855" s="212"/>
      <c r="AD855" s="212"/>
      <c r="AE855" s="212"/>
      <c r="AF855" s="212"/>
      <c r="AG855" s="212" t="s">
        <v>152</v>
      </c>
      <c r="AH855" s="212"/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2" x14ac:dyDescent="0.2">
      <c r="A856" s="219"/>
      <c r="B856" s="220"/>
      <c r="C856" s="250" t="s">
        <v>847</v>
      </c>
      <c r="D856" s="242"/>
      <c r="E856" s="242"/>
      <c r="F856" s="242"/>
      <c r="G856" s="242"/>
      <c r="H856" s="222"/>
      <c r="I856" s="222"/>
      <c r="J856" s="222"/>
      <c r="K856" s="222"/>
      <c r="L856" s="222"/>
      <c r="M856" s="222"/>
      <c r="N856" s="221"/>
      <c r="O856" s="221"/>
      <c r="P856" s="221"/>
      <c r="Q856" s="221"/>
      <c r="R856" s="222"/>
      <c r="S856" s="222"/>
      <c r="T856" s="222"/>
      <c r="U856" s="222"/>
      <c r="V856" s="222"/>
      <c r="W856" s="222"/>
      <c r="X856" s="222"/>
      <c r="Y856" s="222"/>
      <c r="Z856" s="212"/>
      <c r="AA856" s="212"/>
      <c r="AB856" s="212"/>
      <c r="AC856" s="212"/>
      <c r="AD856" s="212"/>
      <c r="AE856" s="212"/>
      <c r="AF856" s="212"/>
      <c r="AG856" s="212" t="s">
        <v>154</v>
      </c>
      <c r="AH856" s="212"/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2" x14ac:dyDescent="0.2">
      <c r="A857" s="219"/>
      <c r="B857" s="220"/>
      <c r="C857" s="251" t="s">
        <v>844</v>
      </c>
      <c r="D857" s="223"/>
      <c r="E857" s="224">
        <v>103.5</v>
      </c>
      <c r="F857" s="222"/>
      <c r="G857" s="222"/>
      <c r="H857" s="222"/>
      <c r="I857" s="222"/>
      <c r="J857" s="222"/>
      <c r="K857" s="222"/>
      <c r="L857" s="222"/>
      <c r="M857" s="222"/>
      <c r="N857" s="221"/>
      <c r="O857" s="221"/>
      <c r="P857" s="221"/>
      <c r="Q857" s="221"/>
      <c r="R857" s="222"/>
      <c r="S857" s="222"/>
      <c r="T857" s="222"/>
      <c r="U857" s="222"/>
      <c r="V857" s="222"/>
      <c r="W857" s="222"/>
      <c r="X857" s="222"/>
      <c r="Y857" s="222"/>
      <c r="Z857" s="212"/>
      <c r="AA857" s="212"/>
      <c r="AB857" s="212"/>
      <c r="AC857" s="212"/>
      <c r="AD857" s="212"/>
      <c r="AE857" s="212"/>
      <c r="AF857" s="212"/>
      <c r="AG857" s="212" t="s">
        <v>156</v>
      </c>
      <c r="AH857" s="212">
        <v>0</v>
      </c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2" x14ac:dyDescent="0.2">
      <c r="A858" s="219"/>
      <c r="B858" s="220"/>
      <c r="C858" s="252"/>
      <c r="D858" s="243"/>
      <c r="E858" s="243"/>
      <c r="F858" s="243"/>
      <c r="G858" s="243"/>
      <c r="H858" s="222"/>
      <c r="I858" s="222"/>
      <c r="J858" s="222"/>
      <c r="K858" s="222"/>
      <c r="L858" s="222"/>
      <c r="M858" s="222"/>
      <c r="N858" s="221"/>
      <c r="O858" s="221"/>
      <c r="P858" s="221"/>
      <c r="Q858" s="221"/>
      <c r="R858" s="222"/>
      <c r="S858" s="222"/>
      <c r="T858" s="222"/>
      <c r="U858" s="222"/>
      <c r="V858" s="222"/>
      <c r="W858" s="222"/>
      <c r="X858" s="222"/>
      <c r="Y858" s="222"/>
      <c r="Z858" s="212"/>
      <c r="AA858" s="212"/>
      <c r="AB858" s="212"/>
      <c r="AC858" s="212"/>
      <c r="AD858" s="212"/>
      <c r="AE858" s="212"/>
      <c r="AF858" s="212"/>
      <c r="AG858" s="212" t="s">
        <v>158</v>
      </c>
      <c r="AH858" s="212"/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">
      <c r="A859" s="235">
        <v>190</v>
      </c>
      <c r="B859" s="236" t="s">
        <v>848</v>
      </c>
      <c r="C859" s="249" t="s">
        <v>849</v>
      </c>
      <c r="D859" s="237" t="s">
        <v>146</v>
      </c>
      <c r="E859" s="238">
        <v>5.7175000000000002</v>
      </c>
      <c r="F859" s="239"/>
      <c r="G859" s="240">
        <f>ROUND(E859*F859,2)</f>
        <v>0</v>
      </c>
      <c r="H859" s="239"/>
      <c r="I859" s="240">
        <f>ROUND(E859*H859,2)</f>
        <v>0</v>
      </c>
      <c r="J859" s="239"/>
      <c r="K859" s="240">
        <f>ROUND(E859*J859,2)</f>
        <v>0</v>
      </c>
      <c r="L859" s="240">
        <v>21</v>
      </c>
      <c r="M859" s="240">
        <f>G859*(1+L859/100)</f>
        <v>0</v>
      </c>
      <c r="N859" s="238">
        <v>0</v>
      </c>
      <c r="O859" s="238">
        <f>ROUND(E859*N859,2)</f>
        <v>0</v>
      </c>
      <c r="P859" s="238">
        <v>1.4E-2</v>
      </c>
      <c r="Q859" s="238">
        <f>ROUND(E859*P859,2)</f>
        <v>0.08</v>
      </c>
      <c r="R859" s="240" t="s">
        <v>843</v>
      </c>
      <c r="S859" s="240" t="s">
        <v>148</v>
      </c>
      <c r="T859" s="241" t="s">
        <v>149</v>
      </c>
      <c r="U859" s="222">
        <v>0.24</v>
      </c>
      <c r="V859" s="222">
        <f>ROUND(E859*U859,2)</f>
        <v>1.37</v>
      </c>
      <c r="W859" s="222"/>
      <c r="X859" s="222" t="s">
        <v>150</v>
      </c>
      <c r="Y859" s="222" t="s">
        <v>151</v>
      </c>
      <c r="Z859" s="212"/>
      <c r="AA859" s="212"/>
      <c r="AB859" s="212"/>
      <c r="AC859" s="212"/>
      <c r="AD859" s="212"/>
      <c r="AE859" s="212"/>
      <c r="AF859" s="212"/>
      <c r="AG859" s="212" t="s">
        <v>152</v>
      </c>
      <c r="AH859" s="212"/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2" x14ac:dyDescent="0.2">
      <c r="A860" s="219"/>
      <c r="B860" s="220"/>
      <c r="C860" s="251" t="s">
        <v>850</v>
      </c>
      <c r="D860" s="223"/>
      <c r="E860" s="224">
        <v>2.3199999999999998</v>
      </c>
      <c r="F860" s="222"/>
      <c r="G860" s="222"/>
      <c r="H860" s="222"/>
      <c r="I860" s="222"/>
      <c r="J860" s="222"/>
      <c r="K860" s="222"/>
      <c r="L860" s="222"/>
      <c r="M860" s="222"/>
      <c r="N860" s="221"/>
      <c r="O860" s="221"/>
      <c r="P860" s="221"/>
      <c r="Q860" s="221"/>
      <c r="R860" s="222"/>
      <c r="S860" s="222"/>
      <c r="T860" s="222"/>
      <c r="U860" s="222"/>
      <c r="V860" s="222"/>
      <c r="W860" s="222"/>
      <c r="X860" s="222"/>
      <c r="Y860" s="222"/>
      <c r="Z860" s="212"/>
      <c r="AA860" s="212"/>
      <c r="AB860" s="212"/>
      <c r="AC860" s="212"/>
      <c r="AD860" s="212"/>
      <c r="AE860" s="212"/>
      <c r="AF860" s="212"/>
      <c r="AG860" s="212" t="s">
        <v>156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3" x14ac:dyDescent="0.2">
      <c r="A861" s="219"/>
      <c r="B861" s="220"/>
      <c r="C861" s="251" t="s">
        <v>851</v>
      </c>
      <c r="D861" s="223"/>
      <c r="E861" s="224">
        <v>2.44</v>
      </c>
      <c r="F861" s="222"/>
      <c r="G861" s="222"/>
      <c r="H861" s="222"/>
      <c r="I861" s="222"/>
      <c r="J861" s="222"/>
      <c r="K861" s="222"/>
      <c r="L861" s="222"/>
      <c r="M861" s="222"/>
      <c r="N861" s="221"/>
      <c r="O861" s="221"/>
      <c r="P861" s="221"/>
      <c r="Q861" s="221"/>
      <c r="R861" s="222"/>
      <c r="S861" s="222"/>
      <c r="T861" s="222"/>
      <c r="U861" s="222"/>
      <c r="V861" s="222"/>
      <c r="W861" s="222"/>
      <c r="X861" s="222"/>
      <c r="Y861" s="222"/>
      <c r="Z861" s="212"/>
      <c r="AA861" s="212"/>
      <c r="AB861" s="212"/>
      <c r="AC861" s="212"/>
      <c r="AD861" s="212"/>
      <c r="AE861" s="212"/>
      <c r="AF861" s="212"/>
      <c r="AG861" s="212" t="s">
        <v>156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3" x14ac:dyDescent="0.2">
      <c r="A862" s="219"/>
      <c r="B862" s="220"/>
      <c r="C862" s="251" t="s">
        <v>852</v>
      </c>
      <c r="D862" s="223"/>
      <c r="E862" s="224">
        <v>0.96</v>
      </c>
      <c r="F862" s="222"/>
      <c r="G862" s="222"/>
      <c r="H862" s="222"/>
      <c r="I862" s="222"/>
      <c r="J862" s="222"/>
      <c r="K862" s="222"/>
      <c r="L862" s="222"/>
      <c r="M862" s="222"/>
      <c r="N862" s="221"/>
      <c r="O862" s="221"/>
      <c r="P862" s="221"/>
      <c r="Q862" s="221"/>
      <c r="R862" s="222"/>
      <c r="S862" s="222"/>
      <c r="T862" s="222"/>
      <c r="U862" s="222"/>
      <c r="V862" s="222"/>
      <c r="W862" s="222"/>
      <c r="X862" s="222"/>
      <c r="Y862" s="222"/>
      <c r="Z862" s="212"/>
      <c r="AA862" s="212"/>
      <c r="AB862" s="212"/>
      <c r="AC862" s="212"/>
      <c r="AD862" s="212"/>
      <c r="AE862" s="212"/>
      <c r="AF862" s="212"/>
      <c r="AG862" s="212" t="s">
        <v>156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2" x14ac:dyDescent="0.2">
      <c r="A863" s="219"/>
      <c r="B863" s="220"/>
      <c r="C863" s="252"/>
      <c r="D863" s="243"/>
      <c r="E863" s="243"/>
      <c r="F863" s="243"/>
      <c r="G863" s="243"/>
      <c r="H863" s="222"/>
      <c r="I863" s="222"/>
      <c r="J863" s="222"/>
      <c r="K863" s="222"/>
      <c r="L863" s="222"/>
      <c r="M863" s="222"/>
      <c r="N863" s="221"/>
      <c r="O863" s="221"/>
      <c r="P863" s="221"/>
      <c r="Q863" s="221"/>
      <c r="R863" s="222"/>
      <c r="S863" s="222"/>
      <c r="T863" s="222"/>
      <c r="U863" s="222"/>
      <c r="V863" s="222"/>
      <c r="W863" s="222"/>
      <c r="X863" s="222"/>
      <c r="Y863" s="222"/>
      <c r="Z863" s="212"/>
      <c r="AA863" s="212"/>
      <c r="AB863" s="212"/>
      <c r="AC863" s="212"/>
      <c r="AD863" s="212"/>
      <c r="AE863" s="212"/>
      <c r="AF863" s="212"/>
      <c r="AG863" s="212" t="s">
        <v>158</v>
      </c>
      <c r="AH863" s="212"/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ht="22.5" outlineLevel="1" x14ac:dyDescent="0.2">
      <c r="A864" s="235">
        <v>191</v>
      </c>
      <c r="B864" s="236" t="s">
        <v>853</v>
      </c>
      <c r="C864" s="249" t="s">
        <v>854</v>
      </c>
      <c r="D864" s="237" t="s">
        <v>146</v>
      </c>
      <c r="E864" s="238">
        <v>0.96</v>
      </c>
      <c r="F864" s="239"/>
      <c r="G864" s="240">
        <f>ROUND(E864*F864,2)</f>
        <v>0</v>
      </c>
      <c r="H864" s="239"/>
      <c r="I864" s="240">
        <f>ROUND(E864*H864,2)</f>
        <v>0</v>
      </c>
      <c r="J864" s="239"/>
      <c r="K864" s="240">
        <f>ROUND(E864*J864,2)</f>
        <v>0</v>
      </c>
      <c r="L864" s="240">
        <v>21</v>
      </c>
      <c r="M864" s="240">
        <f>G864*(1+L864/100)</f>
        <v>0</v>
      </c>
      <c r="N864" s="238">
        <v>2.58E-2</v>
      </c>
      <c r="O864" s="238">
        <f>ROUND(E864*N864,2)</f>
        <v>0.02</v>
      </c>
      <c r="P864" s="238">
        <v>0</v>
      </c>
      <c r="Q864" s="238">
        <f>ROUND(E864*P864,2)</f>
        <v>0</v>
      </c>
      <c r="R864" s="240" t="s">
        <v>843</v>
      </c>
      <c r="S864" s="240" t="s">
        <v>148</v>
      </c>
      <c r="T864" s="241" t="s">
        <v>149</v>
      </c>
      <c r="U864" s="222">
        <v>0.72799999999999998</v>
      </c>
      <c r="V864" s="222">
        <f>ROUND(E864*U864,2)</f>
        <v>0.7</v>
      </c>
      <c r="W864" s="222"/>
      <c r="X864" s="222" t="s">
        <v>150</v>
      </c>
      <c r="Y864" s="222" t="s">
        <v>151</v>
      </c>
      <c r="Z864" s="212"/>
      <c r="AA864" s="212"/>
      <c r="AB864" s="212"/>
      <c r="AC864" s="212"/>
      <c r="AD864" s="212"/>
      <c r="AE864" s="212"/>
      <c r="AF864" s="212"/>
      <c r="AG864" s="212" t="s">
        <v>152</v>
      </c>
      <c r="AH864" s="212"/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2" x14ac:dyDescent="0.2">
      <c r="A865" s="219"/>
      <c r="B865" s="220"/>
      <c r="C865" s="250" t="s">
        <v>855</v>
      </c>
      <c r="D865" s="242"/>
      <c r="E865" s="242"/>
      <c r="F865" s="242"/>
      <c r="G865" s="242"/>
      <c r="H865" s="222"/>
      <c r="I865" s="222"/>
      <c r="J865" s="222"/>
      <c r="K865" s="222"/>
      <c r="L865" s="222"/>
      <c r="M865" s="222"/>
      <c r="N865" s="221"/>
      <c r="O865" s="221"/>
      <c r="P865" s="221"/>
      <c r="Q865" s="221"/>
      <c r="R865" s="222"/>
      <c r="S865" s="222"/>
      <c r="T865" s="222"/>
      <c r="U865" s="222"/>
      <c r="V865" s="222"/>
      <c r="W865" s="222"/>
      <c r="X865" s="222"/>
      <c r="Y865" s="222"/>
      <c r="Z865" s="212"/>
      <c r="AA865" s="212"/>
      <c r="AB865" s="212"/>
      <c r="AC865" s="212"/>
      <c r="AD865" s="212"/>
      <c r="AE865" s="212"/>
      <c r="AF865" s="212"/>
      <c r="AG865" s="212" t="s">
        <v>154</v>
      </c>
      <c r="AH865" s="212"/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2" x14ac:dyDescent="0.2">
      <c r="A866" s="219"/>
      <c r="B866" s="220"/>
      <c r="C866" s="251" t="s">
        <v>852</v>
      </c>
      <c r="D866" s="223"/>
      <c r="E866" s="224">
        <v>0.96</v>
      </c>
      <c r="F866" s="222"/>
      <c r="G866" s="222"/>
      <c r="H866" s="222"/>
      <c r="I866" s="222"/>
      <c r="J866" s="222"/>
      <c r="K866" s="222"/>
      <c r="L866" s="222"/>
      <c r="M866" s="222"/>
      <c r="N866" s="221"/>
      <c r="O866" s="221"/>
      <c r="P866" s="221"/>
      <c r="Q866" s="221"/>
      <c r="R866" s="222"/>
      <c r="S866" s="222"/>
      <c r="T866" s="222"/>
      <c r="U866" s="222"/>
      <c r="V866" s="222"/>
      <c r="W866" s="222"/>
      <c r="X866" s="222"/>
      <c r="Y866" s="222"/>
      <c r="Z866" s="212"/>
      <c r="AA866" s="212"/>
      <c r="AB866" s="212"/>
      <c r="AC866" s="212"/>
      <c r="AD866" s="212"/>
      <c r="AE866" s="212"/>
      <c r="AF866" s="212"/>
      <c r="AG866" s="212" t="s">
        <v>156</v>
      </c>
      <c r="AH866" s="212">
        <v>0</v>
      </c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2" x14ac:dyDescent="0.2">
      <c r="A867" s="219"/>
      <c r="B867" s="220"/>
      <c r="C867" s="252"/>
      <c r="D867" s="243"/>
      <c r="E867" s="243"/>
      <c r="F867" s="243"/>
      <c r="G867" s="243"/>
      <c r="H867" s="222"/>
      <c r="I867" s="222"/>
      <c r="J867" s="222"/>
      <c r="K867" s="222"/>
      <c r="L867" s="222"/>
      <c r="M867" s="222"/>
      <c r="N867" s="221"/>
      <c r="O867" s="221"/>
      <c r="P867" s="221"/>
      <c r="Q867" s="221"/>
      <c r="R867" s="222"/>
      <c r="S867" s="222"/>
      <c r="T867" s="222"/>
      <c r="U867" s="222"/>
      <c r="V867" s="222"/>
      <c r="W867" s="222"/>
      <c r="X867" s="222"/>
      <c r="Y867" s="222"/>
      <c r="Z867" s="212"/>
      <c r="AA867" s="212"/>
      <c r="AB867" s="212"/>
      <c r="AC867" s="212"/>
      <c r="AD867" s="212"/>
      <c r="AE867" s="212"/>
      <c r="AF867" s="212"/>
      <c r="AG867" s="212" t="s">
        <v>158</v>
      </c>
      <c r="AH867" s="212"/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ht="22.5" outlineLevel="1" x14ac:dyDescent="0.2">
      <c r="A868" s="235">
        <v>192</v>
      </c>
      <c r="B868" s="236" t="s">
        <v>856</v>
      </c>
      <c r="C868" s="249" t="s">
        <v>857</v>
      </c>
      <c r="D868" s="237" t="s">
        <v>146</v>
      </c>
      <c r="E868" s="238">
        <v>2.4375</v>
      </c>
      <c r="F868" s="239"/>
      <c r="G868" s="240">
        <f>ROUND(E868*F868,2)</f>
        <v>0</v>
      </c>
      <c r="H868" s="239"/>
      <c r="I868" s="240">
        <f>ROUND(E868*H868,2)</f>
        <v>0</v>
      </c>
      <c r="J868" s="239"/>
      <c r="K868" s="240">
        <f>ROUND(E868*J868,2)</f>
        <v>0</v>
      </c>
      <c r="L868" s="240">
        <v>21</v>
      </c>
      <c r="M868" s="240">
        <f>G868*(1+L868/100)</f>
        <v>0</v>
      </c>
      <c r="N868" s="238">
        <v>2.7380000000000002E-2</v>
      </c>
      <c r="O868" s="238">
        <f>ROUND(E868*N868,2)</f>
        <v>7.0000000000000007E-2</v>
      </c>
      <c r="P868" s="238">
        <v>0</v>
      </c>
      <c r="Q868" s="238">
        <f>ROUND(E868*P868,2)</f>
        <v>0</v>
      </c>
      <c r="R868" s="240" t="s">
        <v>843</v>
      </c>
      <c r="S868" s="240" t="s">
        <v>148</v>
      </c>
      <c r="T868" s="241" t="s">
        <v>149</v>
      </c>
      <c r="U868" s="222">
        <v>0.61799999999999999</v>
      </c>
      <c r="V868" s="222">
        <f>ROUND(E868*U868,2)</f>
        <v>1.51</v>
      </c>
      <c r="W868" s="222"/>
      <c r="X868" s="222" t="s">
        <v>150</v>
      </c>
      <c r="Y868" s="222" t="s">
        <v>151</v>
      </c>
      <c r="Z868" s="212"/>
      <c r="AA868" s="212"/>
      <c r="AB868" s="212"/>
      <c r="AC868" s="212"/>
      <c r="AD868" s="212"/>
      <c r="AE868" s="212"/>
      <c r="AF868" s="212"/>
      <c r="AG868" s="212" t="s">
        <v>152</v>
      </c>
      <c r="AH868" s="212"/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2" x14ac:dyDescent="0.2">
      <c r="A869" s="219"/>
      <c r="B869" s="220"/>
      <c r="C869" s="250" t="s">
        <v>855</v>
      </c>
      <c r="D869" s="242"/>
      <c r="E869" s="242"/>
      <c r="F869" s="242"/>
      <c r="G869" s="242"/>
      <c r="H869" s="222"/>
      <c r="I869" s="222"/>
      <c r="J869" s="222"/>
      <c r="K869" s="222"/>
      <c r="L869" s="222"/>
      <c r="M869" s="222"/>
      <c r="N869" s="221"/>
      <c r="O869" s="221"/>
      <c r="P869" s="221"/>
      <c r="Q869" s="221"/>
      <c r="R869" s="222"/>
      <c r="S869" s="222"/>
      <c r="T869" s="222"/>
      <c r="U869" s="222"/>
      <c r="V869" s="222"/>
      <c r="W869" s="222"/>
      <c r="X869" s="222"/>
      <c r="Y869" s="222"/>
      <c r="Z869" s="212"/>
      <c r="AA869" s="212"/>
      <c r="AB869" s="212"/>
      <c r="AC869" s="212"/>
      <c r="AD869" s="212"/>
      <c r="AE869" s="212"/>
      <c r="AF869" s="212"/>
      <c r="AG869" s="212" t="s">
        <v>154</v>
      </c>
      <c r="AH869" s="212"/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2" x14ac:dyDescent="0.2">
      <c r="A870" s="219"/>
      <c r="B870" s="220"/>
      <c r="C870" s="251" t="s">
        <v>851</v>
      </c>
      <c r="D870" s="223"/>
      <c r="E870" s="224">
        <v>2.44</v>
      </c>
      <c r="F870" s="222"/>
      <c r="G870" s="222"/>
      <c r="H870" s="222"/>
      <c r="I870" s="222"/>
      <c r="J870" s="222"/>
      <c r="K870" s="222"/>
      <c r="L870" s="222"/>
      <c r="M870" s="222"/>
      <c r="N870" s="221"/>
      <c r="O870" s="221"/>
      <c r="P870" s="221"/>
      <c r="Q870" s="221"/>
      <c r="R870" s="222"/>
      <c r="S870" s="222"/>
      <c r="T870" s="222"/>
      <c r="U870" s="222"/>
      <c r="V870" s="222"/>
      <c r="W870" s="222"/>
      <c r="X870" s="222"/>
      <c r="Y870" s="222"/>
      <c r="Z870" s="212"/>
      <c r="AA870" s="212"/>
      <c r="AB870" s="212"/>
      <c r="AC870" s="212"/>
      <c r="AD870" s="212"/>
      <c r="AE870" s="212"/>
      <c r="AF870" s="212"/>
      <c r="AG870" s="212" t="s">
        <v>156</v>
      </c>
      <c r="AH870" s="212">
        <v>0</v>
      </c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2" x14ac:dyDescent="0.2">
      <c r="A871" s="219"/>
      <c r="B871" s="220"/>
      <c r="C871" s="252"/>
      <c r="D871" s="243"/>
      <c r="E871" s="243"/>
      <c r="F871" s="243"/>
      <c r="G871" s="243"/>
      <c r="H871" s="222"/>
      <c r="I871" s="222"/>
      <c r="J871" s="222"/>
      <c r="K871" s="222"/>
      <c r="L871" s="222"/>
      <c r="M871" s="222"/>
      <c r="N871" s="221"/>
      <c r="O871" s="221"/>
      <c r="P871" s="221"/>
      <c r="Q871" s="221"/>
      <c r="R871" s="222"/>
      <c r="S871" s="222"/>
      <c r="T871" s="222"/>
      <c r="U871" s="222"/>
      <c r="V871" s="222"/>
      <c r="W871" s="222"/>
      <c r="X871" s="222"/>
      <c r="Y871" s="222"/>
      <c r="Z871" s="212"/>
      <c r="AA871" s="212"/>
      <c r="AB871" s="212"/>
      <c r="AC871" s="212"/>
      <c r="AD871" s="212"/>
      <c r="AE871" s="212"/>
      <c r="AF871" s="212"/>
      <c r="AG871" s="212" t="s">
        <v>158</v>
      </c>
      <c r="AH871" s="212"/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ht="22.5" outlineLevel="1" x14ac:dyDescent="0.2">
      <c r="A872" s="235">
        <v>193</v>
      </c>
      <c r="B872" s="236" t="s">
        <v>858</v>
      </c>
      <c r="C872" s="249" t="s">
        <v>859</v>
      </c>
      <c r="D872" s="237" t="s">
        <v>146</v>
      </c>
      <c r="E872" s="238">
        <v>2.3199999999999998</v>
      </c>
      <c r="F872" s="239"/>
      <c r="G872" s="240">
        <f>ROUND(E872*F872,2)</f>
        <v>0</v>
      </c>
      <c r="H872" s="239"/>
      <c r="I872" s="240">
        <f>ROUND(E872*H872,2)</f>
        <v>0</v>
      </c>
      <c r="J872" s="239"/>
      <c r="K872" s="240">
        <f>ROUND(E872*J872,2)</f>
        <v>0</v>
      </c>
      <c r="L872" s="240">
        <v>21</v>
      </c>
      <c r="M872" s="240">
        <f>G872*(1+L872/100)</f>
        <v>0</v>
      </c>
      <c r="N872" s="238">
        <v>3.2779999999999997E-2</v>
      </c>
      <c r="O872" s="238">
        <f>ROUND(E872*N872,2)</f>
        <v>0.08</v>
      </c>
      <c r="P872" s="238">
        <v>0</v>
      </c>
      <c r="Q872" s="238">
        <f>ROUND(E872*P872,2)</f>
        <v>0</v>
      </c>
      <c r="R872" s="240" t="s">
        <v>843</v>
      </c>
      <c r="S872" s="240" t="s">
        <v>148</v>
      </c>
      <c r="T872" s="241" t="s">
        <v>149</v>
      </c>
      <c r="U872" s="222">
        <v>0.66300000000000003</v>
      </c>
      <c r="V872" s="222">
        <f>ROUND(E872*U872,2)</f>
        <v>1.54</v>
      </c>
      <c r="W872" s="222"/>
      <c r="X872" s="222" t="s">
        <v>150</v>
      </c>
      <c r="Y872" s="222" t="s">
        <v>151</v>
      </c>
      <c r="Z872" s="212"/>
      <c r="AA872" s="212"/>
      <c r="AB872" s="212"/>
      <c r="AC872" s="212"/>
      <c r="AD872" s="212"/>
      <c r="AE872" s="212"/>
      <c r="AF872" s="212"/>
      <c r="AG872" s="212" t="s">
        <v>152</v>
      </c>
      <c r="AH872" s="212"/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2" x14ac:dyDescent="0.2">
      <c r="A873" s="219"/>
      <c r="B873" s="220"/>
      <c r="C873" s="250" t="s">
        <v>855</v>
      </c>
      <c r="D873" s="242"/>
      <c r="E873" s="242"/>
      <c r="F873" s="242"/>
      <c r="G873" s="242"/>
      <c r="H873" s="222"/>
      <c r="I873" s="222"/>
      <c r="J873" s="222"/>
      <c r="K873" s="222"/>
      <c r="L873" s="222"/>
      <c r="M873" s="222"/>
      <c r="N873" s="221"/>
      <c r="O873" s="221"/>
      <c r="P873" s="221"/>
      <c r="Q873" s="221"/>
      <c r="R873" s="222"/>
      <c r="S873" s="222"/>
      <c r="T873" s="222"/>
      <c r="U873" s="222"/>
      <c r="V873" s="222"/>
      <c r="W873" s="222"/>
      <c r="X873" s="222"/>
      <c r="Y873" s="222"/>
      <c r="Z873" s="212"/>
      <c r="AA873" s="212"/>
      <c r="AB873" s="212"/>
      <c r="AC873" s="212"/>
      <c r="AD873" s="212"/>
      <c r="AE873" s="212"/>
      <c r="AF873" s="212"/>
      <c r="AG873" s="212" t="s">
        <v>154</v>
      </c>
      <c r="AH873" s="212"/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2" x14ac:dyDescent="0.2">
      <c r="A874" s="219"/>
      <c r="B874" s="220"/>
      <c r="C874" s="251" t="s">
        <v>850</v>
      </c>
      <c r="D874" s="223"/>
      <c r="E874" s="224">
        <v>2.3199999999999998</v>
      </c>
      <c r="F874" s="222"/>
      <c r="G874" s="222"/>
      <c r="H874" s="222"/>
      <c r="I874" s="222"/>
      <c r="J874" s="222"/>
      <c r="K874" s="222"/>
      <c r="L874" s="222"/>
      <c r="M874" s="222"/>
      <c r="N874" s="221"/>
      <c r="O874" s="221"/>
      <c r="P874" s="221"/>
      <c r="Q874" s="221"/>
      <c r="R874" s="222"/>
      <c r="S874" s="222"/>
      <c r="T874" s="222"/>
      <c r="U874" s="222"/>
      <c r="V874" s="222"/>
      <c r="W874" s="222"/>
      <c r="X874" s="222"/>
      <c r="Y874" s="222"/>
      <c r="Z874" s="212"/>
      <c r="AA874" s="212"/>
      <c r="AB874" s="212"/>
      <c r="AC874" s="212"/>
      <c r="AD874" s="212"/>
      <c r="AE874" s="212"/>
      <c r="AF874" s="212"/>
      <c r="AG874" s="212" t="s">
        <v>156</v>
      </c>
      <c r="AH874" s="212">
        <v>0</v>
      </c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2" x14ac:dyDescent="0.2">
      <c r="A875" s="219"/>
      <c r="B875" s="220"/>
      <c r="C875" s="252"/>
      <c r="D875" s="243"/>
      <c r="E875" s="243"/>
      <c r="F875" s="243"/>
      <c r="G875" s="243"/>
      <c r="H875" s="222"/>
      <c r="I875" s="222"/>
      <c r="J875" s="222"/>
      <c r="K875" s="222"/>
      <c r="L875" s="222"/>
      <c r="M875" s="222"/>
      <c r="N875" s="221"/>
      <c r="O875" s="221"/>
      <c r="P875" s="221"/>
      <c r="Q875" s="221"/>
      <c r="R875" s="222"/>
      <c r="S875" s="222"/>
      <c r="T875" s="222"/>
      <c r="U875" s="222"/>
      <c r="V875" s="222"/>
      <c r="W875" s="222"/>
      <c r="X875" s="222"/>
      <c r="Y875" s="222"/>
      <c r="Z875" s="212"/>
      <c r="AA875" s="212"/>
      <c r="AB875" s="212"/>
      <c r="AC875" s="212"/>
      <c r="AD875" s="212"/>
      <c r="AE875" s="212"/>
      <c r="AF875" s="212"/>
      <c r="AG875" s="212" t="s">
        <v>158</v>
      </c>
      <c r="AH875" s="212"/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">
      <c r="A876" s="235">
        <v>194</v>
      </c>
      <c r="B876" s="236" t="s">
        <v>860</v>
      </c>
      <c r="C876" s="249" t="s">
        <v>861</v>
      </c>
      <c r="D876" s="237" t="s">
        <v>146</v>
      </c>
      <c r="E876" s="238">
        <v>69</v>
      </c>
      <c r="F876" s="239"/>
      <c r="G876" s="240">
        <f>ROUND(E876*F876,2)</f>
        <v>0</v>
      </c>
      <c r="H876" s="239"/>
      <c r="I876" s="240">
        <f>ROUND(E876*H876,2)</f>
        <v>0</v>
      </c>
      <c r="J876" s="239"/>
      <c r="K876" s="240">
        <f>ROUND(E876*J876,2)</f>
        <v>0</v>
      </c>
      <c r="L876" s="240">
        <v>21</v>
      </c>
      <c r="M876" s="240">
        <f>G876*(1+L876/100)</f>
        <v>0</v>
      </c>
      <c r="N876" s="238">
        <v>0</v>
      </c>
      <c r="O876" s="238">
        <f>ROUND(E876*N876,2)</f>
        <v>0</v>
      </c>
      <c r="P876" s="238">
        <v>0</v>
      </c>
      <c r="Q876" s="238">
        <f>ROUND(E876*P876,2)</f>
        <v>0</v>
      </c>
      <c r="R876" s="240" t="s">
        <v>843</v>
      </c>
      <c r="S876" s="240" t="s">
        <v>148</v>
      </c>
      <c r="T876" s="241" t="s">
        <v>149</v>
      </c>
      <c r="U876" s="222">
        <v>0.27500000000000002</v>
      </c>
      <c r="V876" s="222">
        <f>ROUND(E876*U876,2)</f>
        <v>18.98</v>
      </c>
      <c r="W876" s="222"/>
      <c r="X876" s="222" t="s">
        <v>150</v>
      </c>
      <c r="Y876" s="222" t="s">
        <v>151</v>
      </c>
      <c r="Z876" s="212"/>
      <c r="AA876" s="212"/>
      <c r="AB876" s="212"/>
      <c r="AC876" s="212"/>
      <c r="AD876" s="212"/>
      <c r="AE876" s="212"/>
      <c r="AF876" s="212"/>
      <c r="AG876" s="212" t="s">
        <v>152</v>
      </c>
      <c r="AH876" s="212"/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2" x14ac:dyDescent="0.2">
      <c r="A877" s="219"/>
      <c r="B877" s="220"/>
      <c r="C877" s="251" t="s">
        <v>800</v>
      </c>
      <c r="D877" s="223"/>
      <c r="E877" s="224">
        <v>69</v>
      </c>
      <c r="F877" s="222"/>
      <c r="G877" s="222"/>
      <c r="H877" s="222"/>
      <c r="I877" s="222"/>
      <c r="J877" s="222"/>
      <c r="K877" s="222"/>
      <c r="L877" s="222"/>
      <c r="M877" s="222"/>
      <c r="N877" s="221"/>
      <c r="O877" s="221"/>
      <c r="P877" s="221"/>
      <c r="Q877" s="221"/>
      <c r="R877" s="222"/>
      <c r="S877" s="222"/>
      <c r="T877" s="222"/>
      <c r="U877" s="222"/>
      <c r="V877" s="222"/>
      <c r="W877" s="222"/>
      <c r="X877" s="222"/>
      <c r="Y877" s="222"/>
      <c r="Z877" s="212"/>
      <c r="AA877" s="212"/>
      <c r="AB877" s="212"/>
      <c r="AC877" s="212"/>
      <c r="AD877" s="212"/>
      <c r="AE877" s="212"/>
      <c r="AF877" s="212"/>
      <c r="AG877" s="212" t="s">
        <v>156</v>
      </c>
      <c r="AH877" s="212">
        <v>0</v>
      </c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2" x14ac:dyDescent="0.2">
      <c r="A878" s="219"/>
      <c r="B878" s="220"/>
      <c r="C878" s="252"/>
      <c r="D878" s="243"/>
      <c r="E878" s="243"/>
      <c r="F878" s="243"/>
      <c r="G878" s="243"/>
      <c r="H878" s="222"/>
      <c r="I878" s="222"/>
      <c r="J878" s="222"/>
      <c r="K878" s="222"/>
      <c r="L878" s="222"/>
      <c r="M878" s="222"/>
      <c r="N878" s="221"/>
      <c r="O878" s="221"/>
      <c r="P878" s="221"/>
      <c r="Q878" s="221"/>
      <c r="R878" s="222"/>
      <c r="S878" s="222"/>
      <c r="T878" s="222"/>
      <c r="U878" s="222"/>
      <c r="V878" s="222"/>
      <c r="W878" s="222"/>
      <c r="X878" s="222"/>
      <c r="Y878" s="222"/>
      <c r="Z878" s="212"/>
      <c r="AA878" s="212"/>
      <c r="AB878" s="212"/>
      <c r="AC878" s="212"/>
      <c r="AD878" s="212"/>
      <c r="AE878" s="212"/>
      <c r="AF878" s="212"/>
      <c r="AG878" s="212" t="s">
        <v>158</v>
      </c>
      <c r="AH878" s="212"/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">
      <c r="A879" s="235">
        <v>195</v>
      </c>
      <c r="B879" s="236" t="s">
        <v>862</v>
      </c>
      <c r="C879" s="249" t="s">
        <v>863</v>
      </c>
      <c r="D879" s="237" t="s">
        <v>146</v>
      </c>
      <c r="E879" s="238">
        <v>69</v>
      </c>
      <c r="F879" s="239"/>
      <c r="G879" s="240">
        <f>ROUND(E879*F879,2)</f>
        <v>0</v>
      </c>
      <c r="H879" s="239"/>
      <c r="I879" s="240">
        <f>ROUND(E879*H879,2)</f>
        <v>0</v>
      </c>
      <c r="J879" s="239"/>
      <c r="K879" s="240">
        <f>ROUND(E879*J879,2)</f>
        <v>0</v>
      </c>
      <c r="L879" s="240">
        <v>21</v>
      </c>
      <c r="M879" s="240">
        <f>G879*(1+L879/100)</f>
        <v>0</v>
      </c>
      <c r="N879" s="238">
        <v>1.42E-3</v>
      </c>
      <c r="O879" s="238">
        <f>ROUND(E879*N879,2)</f>
        <v>0.1</v>
      </c>
      <c r="P879" s="238">
        <v>0</v>
      </c>
      <c r="Q879" s="238">
        <f>ROUND(E879*P879,2)</f>
        <v>0</v>
      </c>
      <c r="R879" s="240" t="s">
        <v>843</v>
      </c>
      <c r="S879" s="240" t="s">
        <v>148</v>
      </c>
      <c r="T879" s="241" t="s">
        <v>149</v>
      </c>
      <c r="U879" s="222">
        <v>0.36799999999999999</v>
      </c>
      <c r="V879" s="222">
        <f>ROUND(E879*U879,2)</f>
        <v>25.39</v>
      </c>
      <c r="W879" s="222"/>
      <c r="X879" s="222" t="s">
        <v>150</v>
      </c>
      <c r="Y879" s="222" t="s">
        <v>151</v>
      </c>
      <c r="Z879" s="212"/>
      <c r="AA879" s="212"/>
      <c r="AB879" s="212"/>
      <c r="AC879" s="212"/>
      <c r="AD879" s="212"/>
      <c r="AE879" s="212"/>
      <c r="AF879" s="212"/>
      <c r="AG879" s="212" t="s">
        <v>152</v>
      </c>
      <c r="AH879" s="212"/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outlineLevel="2" x14ac:dyDescent="0.2">
      <c r="A880" s="219"/>
      <c r="B880" s="220"/>
      <c r="C880" s="251" t="s">
        <v>800</v>
      </c>
      <c r="D880" s="223"/>
      <c r="E880" s="224">
        <v>69</v>
      </c>
      <c r="F880" s="222"/>
      <c r="G880" s="222"/>
      <c r="H880" s="222"/>
      <c r="I880" s="222"/>
      <c r="J880" s="222"/>
      <c r="K880" s="222"/>
      <c r="L880" s="222"/>
      <c r="M880" s="222"/>
      <c r="N880" s="221"/>
      <c r="O880" s="221"/>
      <c r="P880" s="221"/>
      <c r="Q880" s="221"/>
      <c r="R880" s="222"/>
      <c r="S880" s="222"/>
      <c r="T880" s="222"/>
      <c r="U880" s="222"/>
      <c r="V880" s="222"/>
      <c r="W880" s="222"/>
      <c r="X880" s="222"/>
      <c r="Y880" s="222"/>
      <c r="Z880" s="212"/>
      <c r="AA880" s="212"/>
      <c r="AB880" s="212"/>
      <c r="AC880" s="212"/>
      <c r="AD880" s="212"/>
      <c r="AE880" s="212"/>
      <c r="AF880" s="212"/>
      <c r="AG880" s="212" t="s">
        <v>156</v>
      </c>
      <c r="AH880" s="212">
        <v>0</v>
      </c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3" x14ac:dyDescent="0.2">
      <c r="A881" s="219"/>
      <c r="B881" s="220"/>
      <c r="C881" s="251" t="s">
        <v>801</v>
      </c>
      <c r="D881" s="223"/>
      <c r="E881" s="224"/>
      <c r="F881" s="222"/>
      <c r="G881" s="222"/>
      <c r="H881" s="222"/>
      <c r="I881" s="222"/>
      <c r="J881" s="222"/>
      <c r="K881" s="222"/>
      <c r="L881" s="222"/>
      <c r="M881" s="222"/>
      <c r="N881" s="221"/>
      <c r="O881" s="221"/>
      <c r="P881" s="221"/>
      <c r="Q881" s="221"/>
      <c r="R881" s="222"/>
      <c r="S881" s="222"/>
      <c r="T881" s="222"/>
      <c r="U881" s="222"/>
      <c r="V881" s="222"/>
      <c r="W881" s="222"/>
      <c r="X881" s="222"/>
      <c r="Y881" s="222"/>
      <c r="Z881" s="212"/>
      <c r="AA881" s="212"/>
      <c r="AB881" s="212"/>
      <c r="AC881" s="212"/>
      <c r="AD881" s="212"/>
      <c r="AE881" s="212"/>
      <c r="AF881" s="212"/>
      <c r="AG881" s="212" t="s">
        <v>156</v>
      </c>
      <c r="AH881" s="212">
        <v>0</v>
      </c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2" x14ac:dyDescent="0.2">
      <c r="A882" s="219"/>
      <c r="B882" s="220"/>
      <c r="C882" s="252"/>
      <c r="D882" s="243"/>
      <c r="E882" s="243"/>
      <c r="F882" s="243"/>
      <c r="G882" s="243"/>
      <c r="H882" s="222"/>
      <c r="I882" s="222"/>
      <c r="J882" s="222"/>
      <c r="K882" s="222"/>
      <c r="L882" s="222"/>
      <c r="M882" s="222"/>
      <c r="N882" s="221"/>
      <c r="O882" s="221"/>
      <c r="P882" s="221"/>
      <c r="Q882" s="221"/>
      <c r="R882" s="222"/>
      <c r="S882" s="222"/>
      <c r="T882" s="222"/>
      <c r="U882" s="222"/>
      <c r="V882" s="222"/>
      <c r="W882" s="222"/>
      <c r="X882" s="222"/>
      <c r="Y882" s="222"/>
      <c r="Z882" s="212"/>
      <c r="AA882" s="212"/>
      <c r="AB882" s="212"/>
      <c r="AC882" s="212"/>
      <c r="AD882" s="212"/>
      <c r="AE882" s="212"/>
      <c r="AF882" s="212"/>
      <c r="AG882" s="212" t="s">
        <v>158</v>
      </c>
      <c r="AH882" s="212"/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ht="22.5" outlineLevel="1" x14ac:dyDescent="0.2">
      <c r="A883" s="235">
        <v>196</v>
      </c>
      <c r="B883" s="236" t="s">
        <v>864</v>
      </c>
      <c r="C883" s="249" t="s">
        <v>865</v>
      </c>
      <c r="D883" s="237" t="s">
        <v>146</v>
      </c>
      <c r="E883" s="238">
        <v>75</v>
      </c>
      <c r="F883" s="239"/>
      <c r="G883" s="240">
        <f>ROUND(E883*F883,2)</f>
        <v>0</v>
      </c>
      <c r="H883" s="239"/>
      <c r="I883" s="240">
        <f>ROUND(E883*H883,2)</f>
        <v>0</v>
      </c>
      <c r="J883" s="239"/>
      <c r="K883" s="240">
        <f>ROUND(E883*J883,2)</f>
        <v>0</v>
      </c>
      <c r="L883" s="240">
        <v>21</v>
      </c>
      <c r="M883" s="240">
        <f>G883*(1+L883/100)</f>
        <v>0</v>
      </c>
      <c r="N883" s="238">
        <v>1.2E-2</v>
      </c>
      <c r="O883" s="238">
        <f>ROUND(E883*N883,2)</f>
        <v>0.9</v>
      </c>
      <c r="P883" s="238">
        <v>0</v>
      </c>
      <c r="Q883" s="238">
        <f>ROUND(E883*P883,2)</f>
        <v>0</v>
      </c>
      <c r="R883" s="240" t="s">
        <v>193</v>
      </c>
      <c r="S883" s="240" t="s">
        <v>148</v>
      </c>
      <c r="T883" s="241" t="s">
        <v>149</v>
      </c>
      <c r="U883" s="222">
        <v>0</v>
      </c>
      <c r="V883" s="222">
        <f>ROUND(E883*U883,2)</f>
        <v>0</v>
      </c>
      <c r="W883" s="222"/>
      <c r="X883" s="222" t="s">
        <v>194</v>
      </c>
      <c r="Y883" s="222" t="s">
        <v>151</v>
      </c>
      <c r="Z883" s="212"/>
      <c r="AA883" s="212"/>
      <c r="AB883" s="212"/>
      <c r="AC883" s="212"/>
      <c r="AD883" s="212"/>
      <c r="AE883" s="212"/>
      <c r="AF883" s="212"/>
      <c r="AG883" s="212" t="s">
        <v>195</v>
      </c>
      <c r="AH883" s="212"/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2" x14ac:dyDescent="0.2">
      <c r="A884" s="219"/>
      <c r="B884" s="220"/>
      <c r="C884" s="251" t="s">
        <v>866</v>
      </c>
      <c r="D884" s="223"/>
      <c r="E884" s="224">
        <v>75</v>
      </c>
      <c r="F884" s="222"/>
      <c r="G884" s="222"/>
      <c r="H884" s="222"/>
      <c r="I884" s="222"/>
      <c r="J884" s="222"/>
      <c r="K884" s="222"/>
      <c r="L884" s="222"/>
      <c r="M884" s="222"/>
      <c r="N884" s="221"/>
      <c r="O884" s="221"/>
      <c r="P884" s="221"/>
      <c r="Q884" s="221"/>
      <c r="R884" s="222"/>
      <c r="S884" s="222"/>
      <c r="T884" s="222"/>
      <c r="U884" s="222"/>
      <c r="V884" s="222"/>
      <c r="W884" s="222"/>
      <c r="X884" s="222"/>
      <c r="Y884" s="222"/>
      <c r="Z884" s="212"/>
      <c r="AA884" s="212"/>
      <c r="AB884" s="212"/>
      <c r="AC884" s="212"/>
      <c r="AD884" s="212"/>
      <c r="AE884" s="212"/>
      <c r="AF884" s="212"/>
      <c r="AG884" s="212" t="s">
        <v>156</v>
      </c>
      <c r="AH884" s="212">
        <v>0</v>
      </c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outlineLevel="3" x14ac:dyDescent="0.2">
      <c r="A885" s="219"/>
      <c r="B885" s="220"/>
      <c r="C885" s="251" t="s">
        <v>801</v>
      </c>
      <c r="D885" s="223"/>
      <c r="E885" s="224"/>
      <c r="F885" s="222"/>
      <c r="G885" s="222"/>
      <c r="H885" s="222"/>
      <c r="I885" s="222"/>
      <c r="J885" s="222"/>
      <c r="K885" s="222"/>
      <c r="L885" s="222"/>
      <c r="M885" s="222"/>
      <c r="N885" s="221"/>
      <c r="O885" s="221"/>
      <c r="P885" s="221"/>
      <c r="Q885" s="221"/>
      <c r="R885" s="222"/>
      <c r="S885" s="222"/>
      <c r="T885" s="222"/>
      <c r="U885" s="222"/>
      <c r="V885" s="222"/>
      <c r="W885" s="222"/>
      <c r="X885" s="222"/>
      <c r="Y885" s="222"/>
      <c r="Z885" s="212"/>
      <c r="AA885" s="212"/>
      <c r="AB885" s="212"/>
      <c r="AC885" s="212"/>
      <c r="AD885" s="212"/>
      <c r="AE885" s="212"/>
      <c r="AF885" s="212"/>
      <c r="AG885" s="212" t="s">
        <v>156</v>
      </c>
      <c r="AH885" s="212">
        <v>0</v>
      </c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2" x14ac:dyDescent="0.2">
      <c r="A886" s="219"/>
      <c r="B886" s="220"/>
      <c r="C886" s="252"/>
      <c r="D886" s="243"/>
      <c r="E886" s="243"/>
      <c r="F886" s="243"/>
      <c r="G886" s="243"/>
      <c r="H886" s="222"/>
      <c r="I886" s="222"/>
      <c r="J886" s="222"/>
      <c r="K886" s="222"/>
      <c r="L886" s="222"/>
      <c r="M886" s="222"/>
      <c r="N886" s="221"/>
      <c r="O886" s="221"/>
      <c r="P886" s="221"/>
      <c r="Q886" s="221"/>
      <c r="R886" s="222"/>
      <c r="S886" s="222"/>
      <c r="T886" s="222"/>
      <c r="U886" s="222"/>
      <c r="V886" s="222"/>
      <c r="W886" s="222"/>
      <c r="X886" s="222"/>
      <c r="Y886" s="222"/>
      <c r="Z886" s="212"/>
      <c r="AA886" s="212"/>
      <c r="AB886" s="212"/>
      <c r="AC886" s="212"/>
      <c r="AD886" s="212"/>
      <c r="AE886" s="212"/>
      <c r="AF886" s="212"/>
      <c r="AG886" s="212" t="s">
        <v>158</v>
      </c>
      <c r="AH886" s="212"/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outlineLevel="1" x14ac:dyDescent="0.2">
      <c r="A887" s="235">
        <v>197</v>
      </c>
      <c r="B887" s="236" t="s">
        <v>867</v>
      </c>
      <c r="C887" s="249" t="s">
        <v>868</v>
      </c>
      <c r="D887" s="237" t="s">
        <v>335</v>
      </c>
      <c r="E887" s="238">
        <v>1.40255</v>
      </c>
      <c r="F887" s="239"/>
      <c r="G887" s="240">
        <f>ROUND(E887*F887,2)</f>
        <v>0</v>
      </c>
      <c r="H887" s="239"/>
      <c r="I887" s="240">
        <f>ROUND(E887*H887,2)</f>
        <v>0</v>
      </c>
      <c r="J887" s="239"/>
      <c r="K887" s="240">
        <f>ROUND(E887*J887,2)</f>
        <v>0</v>
      </c>
      <c r="L887" s="240">
        <v>21</v>
      </c>
      <c r="M887" s="240">
        <f>G887*(1+L887/100)</f>
        <v>0</v>
      </c>
      <c r="N887" s="238">
        <v>0</v>
      </c>
      <c r="O887" s="238">
        <f>ROUND(E887*N887,2)</f>
        <v>0</v>
      </c>
      <c r="P887" s="238">
        <v>0</v>
      </c>
      <c r="Q887" s="238">
        <f>ROUND(E887*P887,2)</f>
        <v>0</v>
      </c>
      <c r="R887" s="240" t="s">
        <v>843</v>
      </c>
      <c r="S887" s="240" t="s">
        <v>148</v>
      </c>
      <c r="T887" s="241" t="s">
        <v>149</v>
      </c>
      <c r="U887" s="222">
        <v>1.827</v>
      </c>
      <c r="V887" s="222">
        <f>ROUND(E887*U887,2)</f>
        <v>2.56</v>
      </c>
      <c r="W887" s="222"/>
      <c r="X887" s="222" t="s">
        <v>150</v>
      </c>
      <c r="Y887" s="222" t="s">
        <v>151</v>
      </c>
      <c r="Z887" s="212"/>
      <c r="AA887" s="212"/>
      <c r="AB887" s="212"/>
      <c r="AC887" s="212"/>
      <c r="AD887" s="212"/>
      <c r="AE887" s="212"/>
      <c r="AF887" s="212"/>
      <c r="AG887" s="212" t="s">
        <v>354</v>
      </c>
      <c r="AH887" s="212"/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2" x14ac:dyDescent="0.2">
      <c r="A888" s="219"/>
      <c r="B888" s="220"/>
      <c r="C888" s="250" t="s">
        <v>444</v>
      </c>
      <c r="D888" s="242"/>
      <c r="E888" s="242"/>
      <c r="F888" s="242"/>
      <c r="G888" s="242"/>
      <c r="H888" s="222"/>
      <c r="I888" s="222"/>
      <c r="J888" s="222"/>
      <c r="K888" s="222"/>
      <c r="L888" s="222"/>
      <c r="M888" s="222"/>
      <c r="N888" s="221"/>
      <c r="O888" s="221"/>
      <c r="P888" s="221"/>
      <c r="Q888" s="221"/>
      <c r="R888" s="222"/>
      <c r="S888" s="222"/>
      <c r="T888" s="222"/>
      <c r="U888" s="222"/>
      <c r="V888" s="222"/>
      <c r="W888" s="222"/>
      <c r="X888" s="222"/>
      <c r="Y888" s="222"/>
      <c r="Z888" s="212"/>
      <c r="AA888" s="212"/>
      <c r="AB888" s="212"/>
      <c r="AC888" s="212"/>
      <c r="AD888" s="212"/>
      <c r="AE888" s="212"/>
      <c r="AF888" s="212"/>
      <c r="AG888" s="212" t="s">
        <v>154</v>
      </c>
      <c r="AH888" s="212"/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2" x14ac:dyDescent="0.2">
      <c r="A889" s="219"/>
      <c r="B889" s="220"/>
      <c r="C889" s="252"/>
      <c r="D889" s="243"/>
      <c r="E889" s="243"/>
      <c r="F889" s="243"/>
      <c r="G889" s="243"/>
      <c r="H889" s="222"/>
      <c r="I889" s="222"/>
      <c r="J889" s="222"/>
      <c r="K889" s="222"/>
      <c r="L889" s="222"/>
      <c r="M889" s="222"/>
      <c r="N889" s="221"/>
      <c r="O889" s="221"/>
      <c r="P889" s="221"/>
      <c r="Q889" s="221"/>
      <c r="R889" s="222"/>
      <c r="S889" s="222"/>
      <c r="T889" s="222"/>
      <c r="U889" s="222"/>
      <c r="V889" s="222"/>
      <c r="W889" s="222"/>
      <c r="X889" s="222"/>
      <c r="Y889" s="222"/>
      <c r="Z889" s="212"/>
      <c r="AA889" s="212"/>
      <c r="AB889" s="212"/>
      <c r="AC889" s="212"/>
      <c r="AD889" s="212"/>
      <c r="AE889" s="212"/>
      <c r="AF889" s="212"/>
      <c r="AG889" s="212" t="s">
        <v>158</v>
      </c>
      <c r="AH889" s="212"/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x14ac:dyDescent="0.2">
      <c r="A890" s="228" t="s">
        <v>142</v>
      </c>
      <c r="B890" s="229" t="s">
        <v>110</v>
      </c>
      <c r="C890" s="248" t="s">
        <v>111</v>
      </c>
      <c r="D890" s="230"/>
      <c r="E890" s="231"/>
      <c r="F890" s="232"/>
      <c r="G890" s="232">
        <f>SUMIF(AG891:AG914,"&lt;&gt;NOR",G891:G914)</f>
        <v>0</v>
      </c>
      <c r="H890" s="232"/>
      <c r="I890" s="232">
        <f>SUM(I891:I914)</f>
        <v>0</v>
      </c>
      <c r="J890" s="232"/>
      <c r="K890" s="232">
        <f>SUM(K891:K914)</f>
        <v>0</v>
      </c>
      <c r="L890" s="232"/>
      <c r="M890" s="232">
        <f>SUM(M891:M914)</f>
        <v>0</v>
      </c>
      <c r="N890" s="231"/>
      <c r="O890" s="231">
        <f>SUM(O891:O914)</f>
        <v>0</v>
      </c>
      <c r="P890" s="231"/>
      <c r="Q890" s="231">
        <f>SUM(Q891:Q914)</f>
        <v>0</v>
      </c>
      <c r="R890" s="232"/>
      <c r="S890" s="232"/>
      <c r="T890" s="233"/>
      <c r="U890" s="227"/>
      <c r="V890" s="227">
        <f>SUM(V891:V914)</f>
        <v>1453.81</v>
      </c>
      <c r="W890" s="227"/>
      <c r="X890" s="227"/>
      <c r="Y890" s="227"/>
      <c r="AG890" t="s">
        <v>143</v>
      </c>
    </row>
    <row r="891" spans="1:60" outlineLevel="1" x14ac:dyDescent="0.2">
      <c r="A891" s="235">
        <v>198</v>
      </c>
      <c r="B891" s="236" t="s">
        <v>869</v>
      </c>
      <c r="C891" s="249" t="s">
        <v>870</v>
      </c>
      <c r="D891" s="237" t="s">
        <v>335</v>
      </c>
      <c r="E891" s="238">
        <v>22.012810000000002</v>
      </c>
      <c r="F891" s="239"/>
      <c r="G891" s="240">
        <f>ROUND(E891*F891,2)</f>
        <v>0</v>
      </c>
      <c r="H891" s="239"/>
      <c r="I891" s="240">
        <f>ROUND(E891*H891,2)</f>
        <v>0</v>
      </c>
      <c r="J891" s="239"/>
      <c r="K891" s="240">
        <f>ROUND(E891*J891,2)</f>
        <v>0</v>
      </c>
      <c r="L891" s="240">
        <v>21</v>
      </c>
      <c r="M891" s="240">
        <f>G891*(1+L891/100)</f>
        <v>0</v>
      </c>
      <c r="N891" s="238">
        <v>0</v>
      </c>
      <c r="O891" s="238">
        <f>ROUND(E891*N891,2)</f>
        <v>0</v>
      </c>
      <c r="P891" s="238">
        <v>0</v>
      </c>
      <c r="Q891" s="238">
        <f>ROUND(E891*P891,2)</f>
        <v>0</v>
      </c>
      <c r="R891" s="240" t="s">
        <v>310</v>
      </c>
      <c r="S891" s="240" t="s">
        <v>148</v>
      </c>
      <c r="T891" s="241" t="s">
        <v>149</v>
      </c>
      <c r="U891" s="222">
        <v>0</v>
      </c>
      <c r="V891" s="222">
        <f>ROUND(E891*U891,2)</f>
        <v>0</v>
      </c>
      <c r="W891" s="222"/>
      <c r="X891" s="222" t="s">
        <v>150</v>
      </c>
      <c r="Y891" s="222" t="s">
        <v>151</v>
      </c>
      <c r="Z891" s="212"/>
      <c r="AA891" s="212"/>
      <c r="AB891" s="212"/>
      <c r="AC891" s="212"/>
      <c r="AD891" s="212"/>
      <c r="AE891" s="212"/>
      <c r="AF891" s="212"/>
      <c r="AG891" s="212" t="s">
        <v>871</v>
      </c>
      <c r="AH891" s="212"/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ht="22.5" outlineLevel="2" x14ac:dyDescent="0.2">
      <c r="A892" s="219"/>
      <c r="B892" s="220"/>
      <c r="C892" s="253" t="s">
        <v>872</v>
      </c>
      <c r="D892" s="244"/>
      <c r="E892" s="244"/>
      <c r="F892" s="244"/>
      <c r="G892" s="244"/>
      <c r="H892" s="222"/>
      <c r="I892" s="222"/>
      <c r="J892" s="222"/>
      <c r="K892" s="222"/>
      <c r="L892" s="222"/>
      <c r="M892" s="222"/>
      <c r="N892" s="221"/>
      <c r="O892" s="221"/>
      <c r="P892" s="221"/>
      <c r="Q892" s="221"/>
      <c r="R892" s="222"/>
      <c r="S892" s="222"/>
      <c r="T892" s="222"/>
      <c r="U892" s="222"/>
      <c r="V892" s="222"/>
      <c r="W892" s="222"/>
      <c r="X892" s="222"/>
      <c r="Y892" s="222"/>
      <c r="Z892" s="212"/>
      <c r="AA892" s="212"/>
      <c r="AB892" s="212"/>
      <c r="AC892" s="212"/>
      <c r="AD892" s="212"/>
      <c r="AE892" s="212"/>
      <c r="AF892" s="212"/>
      <c r="AG892" s="212" t="s">
        <v>184</v>
      </c>
      <c r="AH892" s="212"/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45" t="str">
        <f>C892</f>
        <v>Pro vyjádření výnosu ve prospěch zhotovitele je nutné jednotkovou cenu uvést se záporným znaménkem. (Získaná částka ponižuje náklad stavby.)</v>
      </c>
      <c r="BB892" s="212"/>
      <c r="BC892" s="212"/>
      <c r="BD892" s="212"/>
      <c r="BE892" s="212"/>
      <c r="BF892" s="212"/>
      <c r="BG892" s="212"/>
      <c r="BH892" s="212"/>
    </row>
    <row r="893" spans="1:60" outlineLevel="2" x14ac:dyDescent="0.2">
      <c r="A893" s="219"/>
      <c r="B893" s="220"/>
      <c r="C893" s="252"/>
      <c r="D893" s="243"/>
      <c r="E893" s="243"/>
      <c r="F893" s="243"/>
      <c r="G893" s="243"/>
      <c r="H893" s="222"/>
      <c r="I893" s="222"/>
      <c r="J893" s="222"/>
      <c r="K893" s="222"/>
      <c r="L893" s="222"/>
      <c r="M893" s="222"/>
      <c r="N893" s="221"/>
      <c r="O893" s="221"/>
      <c r="P893" s="221"/>
      <c r="Q893" s="221"/>
      <c r="R893" s="222"/>
      <c r="S893" s="222"/>
      <c r="T893" s="222"/>
      <c r="U893" s="222"/>
      <c r="V893" s="222"/>
      <c r="W893" s="222"/>
      <c r="X893" s="222"/>
      <c r="Y893" s="222"/>
      <c r="Z893" s="212"/>
      <c r="AA893" s="212"/>
      <c r="AB893" s="212"/>
      <c r="AC893" s="212"/>
      <c r="AD893" s="212"/>
      <c r="AE893" s="212"/>
      <c r="AF893" s="212"/>
      <c r="AG893" s="212" t="s">
        <v>158</v>
      </c>
      <c r="AH893" s="212"/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ht="22.5" outlineLevel="1" x14ac:dyDescent="0.2">
      <c r="A894" s="235">
        <v>199</v>
      </c>
      <c r="B894" s="236" t="s">
        <v>873</v>
      </c>
      <c r="C894" s="249" t="s">
        <v>874</v>
      </c>
      <c r="D894" s="237" t="s">
        <v>335</v>
      </c>
      <c r="E894" s="238">
        <v>323.71780000000001</v>
      </c>
      <c r="F894" s="239"/>
      <c r="G894" s="240">
        <f>ROUND(E894*F894,2)</f>
        <v>0</v>
      </c>
      <c r="H894" s="239"/>
      <c r="I894" s="240">
        <f>ROUND(E894*H894,2)</f>
        <v>0</v>
      </c>
      <c r="J894" s="239"/>
      <c r="K894" s="240">
        <f>ROUND(E894*J894,2)</f>
        <v>0</v>
      </c>
      <c r="L894" s="240">
        <v>21</v>
      </c>
      <c r="M894" s="240">
        <f>G894*(1+L894/100)</f>
        <v>0</v>
      </c>
      <c r="N894" s="238">
        <v>0</v>
      </c>
      <c r="O894" s="238">
        <f>ROUND(E894*N894,2)</f>
        <v>0</v>
      </c>
      <c r="P894" s="238">
        <v>0</v>
      </c>
      <c r="Q894" s="238">
        <f>ROUND(E894*P894,2)</f>
        <v>0</v>
      </c>
      <c r="R894" s="240" t="s">
        <v>310</v>
      </c>
      <c r="S894" s="240" t="s">
        <v>148</v>
      </c>
      <c r="T894" s="241" t="s">
        <v>149</v>
      </c>
      <c r="U894" s="222">
        <v>2.0089999999999999</v>
      </c>
      <c r="V894" s="222">
        <f>ROUND(E894*U894,2)</f>
        <v>650.35</v>
      </c>
      <c r="W894" s="222"/>
      <c r="X894" s="222" t="s">
        <v>150</v>
      </c>
      <c r="Y894" s="222" t="s">
        <v>151</v>
      </c>
      <c r="Z894" s="212"/>
      <c r="AA894" s="212"/>
      <c r="AB894" s="212"/>
      <c r="AC894" s="212"/>
      <c r="AD894" s="212"/>
      <c r="AE894" s="212"/>
      <c r="AF894" s="212"/>
      <c r="AG894" s="212" t="s">
        <v>871</v>
      </c>
      <c r="AH894" s="212"/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2" x14ac:dyDescent="0.2">
      <c r="A895" s="219"/>
      <c r="B895" s="220"/>
      <c r="C895" s="257"/>
      <c r="D895" s="247"/>
      <c r="E895" s="247"/>
      <c r="F895" s="247"/>
      <c r="G895" s="247"/>
      <c r="H895" s="222"/>
      <c r="I895" s="222"/>
      <c r="J895" s="222"/>
      <c r="K895" s="222"/>
      <c r="L895" s="222"/>
      <c r="M895" s="222"/>
      <c r="N895" s="221"/>
      <c r="O895" s="221"/>
      <c r="P895" s="221"/>
      <c r="Q895" s="221"/>
      <c r="R895" s="222"/>
      <c r="S895" s="222"/>
      <c r="T895" s="222"/>
      <c r="U895" s="222"/>
      <c r="V895" s="222"/>
      <c r="W895" s="222"/>
      <c r="X895" s="222"/>
      <c r="Y895" s="222"/>
      <c r="Z895" s="212"/>
      <c r="AA895" s="212"/>
      <c r="AB895" s="212"/>
      <c r="AC895" s="212"/>
      <c r="AD895" s="212"/>
      <c r="AE895" s="212"/>
      <c r="AF895" s="212"/>
      <c r="AG895" s="212" t="s">
        <v>158</v>
      </c>
      <c r="AH895" s="212"/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">
      <c r="A896" s="235">
        <v>200</v>
      </c>
      <c r="B896" s="236" t="s">
        <v>875</v>
      </c>
      <c r="C896" s="249" t="s">
        <v>876</v>
      </c>
      <c r="D896" s="237" t="s">
        <v>335</v>
      </c>
      <c r="E896" s="238">
        <v>323.71780000000001</v>
      </c>
      <c r="F896" s="239"/>
      <c r="G896" s="240">
        <f>ROUND(E896*F896,2)</f>
        <v>0</v>
      </c>
      <c r="H896" s="239"/>
      <c r="I896" s="240">
        <f>ROUND(E896*H896,2)</f>
        <v>0</v>
      </c>
      <c r="J896" s="239"/>
      <c r="K896" s="240">
        <f>ROUND(E896*J896,2)</f>
        <v>0</v>
      </c>
      <c r="L896" s="240">
        <v>21</v>
      </c>
      <c r="M896" s="240">
        <f>G896*(1+L896/100)</f>
        <v>0</v>
      </c>
      <c r="N896" s="238">
        <v>0</v>
      </c>
      <c r="O896" s="238">
        <f>ROUND(E896*N896,2)</f>
        <v>0</v>
      </c>
      <c r="P896" s="238">
        <v>0</v>
      </c>
      <c r="Q896" s="238">
        <f>ROUND(E896*P896,2)</f>
        <v>0</v>
      </c>
      <c r="R896" s="240" t="s">
        <v>310</v>
      </c>
      <c r="S896" s="240" t="s">
        <v>148</v>
      </c>
      <c r="T896" s="241" t="s">
        <v>149</v>
      </c>
      <c r="U896" s="222">
        <v>0.49</v>
      </c>
      <c r="V896" s="222">
        <f>ROUND(E896*U896,2)</f>
        <v>158.62</v>
      </c>
      <c r="W896" s="222"/>
      <c r="X896" s="222" t="s">
        <v>150</v>
      </c>
      <c r="Y896" s="222" t="s">
        <v>151</v>
      </c>
      <c r="Z896" s="212"/>
      <c r="AA896" s="212"/>
      <c r="AB896" s="212"/>
      <c r="AC896" s="212"/>
      <c r="AD896" s="212"/>
      <c r="AE896" s="212"/>
      <c r="AF896" s="212"/>
      <c r="AG896" s="212" t="s">
        <v>871</v>
      </c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60" outlineLevel="2" x14ac:dyDescent="0.2">
      <c r="A897" s="219"/>
      <c r="B897" s="220"/>
      <c r="C897" s="253" t="s">
        <v>877</v>
      </c>
      <c r="D897" s="244"/>
      <c r="E897" s="244"/>
      <c r="F897" s="244"/>
      <c r="G897" s="244"/>
      <c r="H897" s="222"/>
      <c r="I897" s="222"/>
      <c r="J897" s="222"/>
      <c r="K897" s="222"/>
      <c r="L897" s="222"/>
      <c r="M897" s="222"/>
      <c r="N897" s="221"/>
      <c r="O897" s="221"/>
      <c r="P897" s="221"/>
      <c r="Q897" s="221"/>
      <c r="R897" s="222"/>
      <c r="S897" s="222"/>
      <c r="T897" s="222"/>
      <c r="U897" s="222"/>
      <c r="V897" s="222"/>
      <c r="W897" s="222"/>
      <c r="X897" s="222"/>
      <c r="Y897" s="222"/>
      <c r="Z897" s="212"/>
      <c r="AA897" s="212"/>
      <c r="AB897" s="212"/>
      <c r="AC897" s="212"/>
      <c r="AD897" s="212"/>
      <c r="AE897" s="212"/>
      <c r="AF897" s="212"/>
      <c r="AG897" s="212" t="s">
        <v>184</v>
      </c>
      <c r="AH897" s="212"/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2" x14ac:dyDescent="0.2">
      <c r="A898" s="219"/>
      <c r="B898" s="220"/>
      <c r="C898" s="252"/>
      <c r="D898" s="243"/>
      <c r="E898" s="243"/>
      <c r="F898" s="243"/>
      <c r="G898" s="243"/>
      <c r="H898" s="222"/>
      <c r="I898" s="222"/>
      <c r="J898" s="222"/>
      <c r="K898" s="222"/>
      <c r="L898" s="222"/>
      <c r="M898" s="222"/>
      <c r="N898" s="221"/>
      <c r="O898" s="221"/>
      <c r="P898" s="221"/>
      <c r="Q898" s="221"/>
      <c r="R898" s="222"/>
      <c r="S898" s="222"/>
      <c r="T898" s="222"/>
      <c r="U898" s="222"/>
      <c r="V898" s="222"/>
      <c r="W898" s="222"/>
      <c r="X898" s="222"/>
      <c r="Y898" s="222"/>
      <c r="Z898" s="212"/>
      <c r="AA898" s="212"/>
      <c r="AB898" s="212"/>
      <c r="AC898" s="212"/>
      <c r="AD898" s="212"/>
      <c r="AE898" s="212"/>
      <c r="AF898" s="212"/>
      <c r="AG898" s="212" t="s">
        <v>158</v>
      </c>
      <c r="AH898" s="212"/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1" x14ac:dyDescent="0.2">
      <c r="A899" s="235">
        <v>201</v>
      </c>
      <c r="B899" s="236" t="s">
        <v>878</v>
      </c>
      <c r="C899" s="249" t="s">
        <v>879</v>
      </c>
      <c r="D899" s="237" t="s">
        <v>335</v>
      </c>
      <c r="E899" s="238">
        <v>9711.5338699999993</v>
      </c>
      <c r="F899" s="239"/>
      <c r="G899" s="240">
        <f>ROUND(E899*F899,2)</f>
        <v>0</v>
      </c>
      <c r="H899" s="239"/>
      <c r="I899" s="240">
        <f>ROUND(E899*H899,2)</f>
        <v>0</v>
      </c>
      <c r="J899" s="239"/>
      <c r="K899" s="240">
        <f>ROUND(E899*J899,2)</f>
        <v>0</v>
      </c>
      <c r="L899" s="240">
        <v>21</v>
      </c>
      <c r="M899" s="240">
        <f>G899*(1+L899/100)</f>
        <v>0</v>
      </c>
      <c r="N899" s="238">
        <v>0</v>
      </c>
      <c r="O899" s="238">
        <f>ROUND(E899*N899,2)</f>
        <v>0</v>
      </c>
      <c r="P899" s="238">
        <v>0</v>
      </c>
      <c r="Q899" s="238">
        <f>ROUND(E899*P899,2)</f>
        <v>0</v>
      </c>
      <c r="R899" s="240" t="s">
        <v>310</v>
      </c>
      <c r="S899" s="240" t="s">
        <v>148</v>
      </c>
      <c r="T899" s="241" t="s">
        <v>149</v>
      </c>
      <c r="U899" s="222">
        <v>0</v>
      </c>
      <c r="V899" s="222">
        <f>ROUND(E899*U899,2)</f>
        <v>0</v>
      </c>
      <c r="W899" s="222"/>
      <c r="X899" s="222" t="s">
        <v>150</v>
      </c>
      <c r="Y899" s="222" t="s">
        <v>151</v>
      </c>
      <c r="Z899" s="212"/>
      <c r="AA899" s="212"/>
      <c r="AB899" s="212"/>
      <c r="AC899" s="212"/>
      <c r="AD899" s="212"/>
      <c r="AE899" s="212"/>
      <c r="AF899" s="212"/>
      <c r="AG899" s="212" t="s">
        <v>871</v>
      </c>
      <c r="AH899" s="212"/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outlineLevel="2" x14ac:dyDescent="0.2">
      <c r="A900" s="219"/>
      <c r="B900" s="220"/>
      <c r="C900" s="257"/>
      <c r="D900" s="247"/>
      <c r="E900" s="247"/>
      <c r="F900" s="247"/>
      <c r="G900" s="247"/>
      <c r="H900" s="222"/>
      <c r="I900" s="222"/>
      <c r="J900" s="222"/>
      <c r="K900" s="222"/>
      <c r="L900" s="222"/>
      <c r="M900" s="222"/>
      <c r="N900" s="221"/>
      <c r="O900" s="221"/>
      <c r="P900" s="221"/>
      <c r="Q900" s="221"/>
      <c r="R900" s="222"/>
      <c r="S900" s="222"/>
      <c r="T900" s="222"/>
      <c r="U900" s="222"/>
      <c r="V900" s="222"/>
      <c r="W900" s="222"/>
      <c r="X900" s="222"/>
      <c r="Y900" s="222"/>
      <c r="Z900" s="212"/>
      <c r="AA900" s="212"/>
      <c r="AB900" s="212"/>
      <c r="AC900" s="212"/>
      <c r="AD900" s="212"/>
      <c r="AE900" s="212"/>
      <c r="AF900" s="212"/>
      <c r="AG900" s="212" t="s">
        <v>158</v>
      </c>
      <c r="AH900" s="212"/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outlineLevel="1" x14ac:dyDescent="0.2">
      <c r="A901" s="235">
        <v>202</v>
      </c>
      <c r="B901" s="236" t="s">
        <v>880</v>
      </c>
      <c r="C901" s="249" t="s">
        <v>881</v>
      </c>
      <c r="D901" s="237" t="s">
        <v>335</v>
      </c>
      <c r="E901" s="238">
        <v>323.71780000000001</v>
      </c>
      <c r="F901" s="239"/>
      <c r="G901" s="240">
        <f>ROUND(E901*F901,2)</f>
        <v>0</v>
      </c>
      <c r="H901" s="239"/>
      <c r="I901" s="240">
        <f>ROUND(E901*H901,2)</f>
        <v>0</v>
      </c>
      <c r="J901" s="239"/>
      <c r="K901" s="240">
        <f>ROUND(E901*J901,2)</f>
        <v>0</v>
      </c>
      <c r="L901" s="240">
        <v>21</v>
      </c>
      <c r="M901" s="240">
        <f>G901*(1+L901/100)</f>
        <v>0</v>
      </c>
      <c r="N901" s="238">
        <v>0</v>
      </c>
      <c r="O901" s="238">
        <f>ROUND(E901*N901,2)</f>
        <v>0</v>
      </c>
      <c r="P901" s="238">
        <v>0</v>
      </c>
      <c r="Q901" s="238">
        <f>ROUND(E901*P901,2)</f>
        <v>0</v>
      </c>
      <c r="R901" s="240" t="s">
        <v>310</v>
      </c>
      <c r="S901" s="240" t="s">
        <v>148</v>
      </c>
      <c r="T901" s="241" t="s">
        <v>149</v>
      </c>
      <c r="U901" s="222">
        <v>0.94199999999999995</v>
      </c>
      <c r="V901" s="222">
        <f>ROUND(E901*U901,2)</f>
        <v>304.94</v>
      </c>
      <c r="W901" s="222"/>
      <c r="X901" s="222" t="s">
        <v>150</v>
      </c>
      <c r="Y901" s="222" t="s">
        <v>151</v>
      </c>
      <c r="Z901" s="212"/>
      <c r="AA901" s="212"/>
      <c r="AB901" s="212"/>
      <c r="AC901" s="212"/>
      <c r="AD901" s="212"/>
      <c r="AE901" s="212"/>
      <c r="AF901" s="212"/>
      <c r="AG901" s="212" t="s">
        <v>871</v>
      </c>
      <c r="AH901" s="212"/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2" x14ac:dyDescent="0.2">
      <c r="A902" s="219"/>
      <c r="B902" s="220"/>
      <c r="C902" s="257"/>
      <c r="D902" s="247"/>
      <c r="E902" s="247"/>
      <c r="F902" s="247"/>
      <c r="G902" s="247"/>
      <c r="H902" s="222"/>
      <c r="I902" s="222"/>
      <c r="J902" s="222"/>
      <c r="K902" s="222"/>
      <c r="L902" s="222"/>
      <c r="M902" s="222"/>
      <c r="N902" s="221"/>
      <c r="O902" s="221"/>
      <c r="P902" s="221"/>
      <c r="Q902" s="221"/>
      <c r="R902" s="222"/>
      <c r="S902" s="222"/>
      <c r="T902" s="222"/>
      <c r="U902" s="222"/>
      <c r="V902" s="222"/>
      <c r="W902" s="222"/>
      <c r="X902" s="222"/>
      <c r="Y902" s="222"/>
      <c r="Z902" s="212"/>
      <c r="AA902" s="212"/>
      <c r="AB902" s="212"/>
      <c r="AC902" s="212"/>
      <c r="AD902" s="212"/>
      <c r="AE902" s="212"/>
      <c r="AF902" s="212"/>
      <c r="AG902" s="212" t="s">
        <v>158</v>
      </c>
      <c r="AH902" s="212"/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ht="22.5" outlineLevel="1" x14ac:dyDescent="0.2">
      <c r="A903" s="235">
        <v>203</v>
      </c>
      <c r="B903" s="236" t="s">
        <v>882</v>
      </c>
      <c r="C903" s="249" t="s">
        <v>883</v>
      </c>
      <c r="D903" s="237" t="s">
        <v>335</v>
      </c>
      <c r="E903" s="238">
        <v>3237.17796</v>
      </c>
      <c r="F903" s="239"/>
      <c r="G903" s="240">
        <f>ROUND(E903*F903,2)</f>
        <v>0</v>
      </c>
      <c r="H903" s="239"/>
      <c r="I903" s="240">
        <f>ROUND(E903*H903,2)</f>
        <v>0</v>
      </c>
      <c r="J903" s="239"/>
      <c r="K903" s="240">
        <f>ROUND(E903*J903,2)</f>
        <v>0</v>
      </c>
      <c r="L903" s="240">
        <v>21</v>
      </c>
      <c r="M903" s="240">
        <f>G903*(1+L903/100)</f>
        <v>0</v>
      </c>
      <c r="N903" s="238">
        <v>0</v>
      </c>
      <c r="O903" s="238">
        <f>ROUND(E903*N903,2)</f>
        <v>0</v>
      </c>
      <c r="P903" s="238">
        <v>0</v>
      </c>
      <c r="Q903" s="238">
        <f>ROUND(E903*P903,2)</f>
        <v>0</v>
      </c>
      <c r="R903" s="240" t="s">
        <v>310</v>
      </c>
      <c r="S903" s="240" t="s">
        <v>148</v>
      </c>
      <c r="T903" s="241" t="s">
        <v>149</v>
      </c>
      <c r="U903" s="222">
        <v>0.105</v>
      </c>
      <c r="V903" s="222">
        <f>ROUND(E903*U903,2)</f>
        <v>339.9</v>
      </c>
      <c r="W903" s="222"/>
      <c r="X903" s="222" t="s">
        <v>150</v>
      </c>
      <c r="Y903" s="222" t="s">
        <v>151</v>
      </c>
      <c r="Z903" s="212"/>
      <c r="AA903" s="212"/>
      <c r="AB903" s="212"/>
      <c r="AC903" s="212"/>
      <c r="AD903" s="212"/>
      <c r="AE903" s="212"/>
      <c r="AF903" s="212"/>
      <c r="AG903" s="212" t="s">
        <v>871</v>
      </c>
      <c r="AH903" s="212"/>
      <c r="AI903" s="212"/>
      <c r="AJ903" s="212"/>
      <c r="AK903" s="212"/>
      <c r="AL903" s="212"/>
      <c r="AM903" s="212"/>
      <c r="AN903" s="212"/>
      <c r="AO903" s="212"/>
      <c r="AP903" s="212"/>
      <c r="AQ903" s="212"/>
      <c r="AR903" s="212"/>
      <c r="AS903" s="212"/>
      <c r="AT903" s="212"/>
      <c r="AU903" s="212"/>
      <c r="AV903" s="212"/>
      <c r="AW903" s="212"/>
      <c r="AX903" s="212"/>
      <c r="AY903" s="212"/>
      <c r="AZ903" s="212"/>
      <c r="BA903" s="212"/>
      <c r="BB903" s="212"/>
      <c r="BC903" s="212"/>
      <c r="BD903" s="212"/>
      <c r="BE903" s="212"/>
      <c r="BF903" s="212"/>
      <c r="BG903" s="212"/>
      <c r="BH903" s="212"/>
    </row>
    <row r="904" spans="1:60" outlineLevel="2" x14ac:dyDescent="0.2">
      <c r="A904" s="219"/>
      <c r="B904" s="220"/>
      <c r="C904" s="257"/>
      <c r="D904" s="247"/>
      <c r="E904" s="247"/>
      <c r="F904" s="247"/>
      <c r="G904" s="247"/>
      <c r="H904" s="222"/>
      <c r="I904" s="222"/>
      <c r="J904" s="222"/>
      <c r="K904" s="222"/>
      <c r="L904" s="222"/>
      <c r="M904" s="222"/>
      <c r="N904" s="221"/>
      <c r="O904" s="221"/>
      <c r="P904" s="221"/>
      <c r="Q904" s="221"/>
      <c r="R904" s="222"/>
      <c r="S904" s="222"/>
      <c r="T904" s="222"/>
      <c r="U904" s="222"/>
      <c r="V904" s="222"/>
      <c r="W904" s="222"/>
      <c r="X904" s="222"/>
      <c r="Y904" s="222"/>
      <c r="Z904" s="212"/>
      <c r="AA904" s="212"/>
      <c r="AB904" s="212"/>
      <c r="AC904" s="212"/>
      <c r="AD904" s="212"/>
      <c r="AE904" s="212"/>
      <c r="AF904" s="212"/>
      <c r="AG904" s="212" t="s">
        <v>158</v>
      </c>
      <c r="AH904" s="212"/>
      <c r="AI904" s="212"/>
      <c r="AJ904" s="212"/>
      <c r="AK904" s="212"/>
      <c r="AL904" s="212"/>
      <c r="AM904" s="212"/>
      <c r="AN904" s="212"/>
      <c r="AO904" s="212"/>
      <c r="AP904" s="212"/>
      <c r="AQ904" s="212"/>
      <c r="AR904" s="212"/>
      <c r="AS904" s="212"/>
      <c r="AT904" s="212"/>
      <c r="AU904" s="212"/>
      <c r="AV904" s="212"/>
      <c r="AW904" s="212"/>
      <c r="AX904" s="212"/>
      <c r="AY904" s="212"/>
      <c r="AZ904" s="212"/>
      <c r="BA904" s="212"/>
      <c r="BB904" s="212"/>
      <c r="BC904" s="212"/>
      <c r="BD904" s="212"/>
      <c r="BE904" s="212"/>
      <c r="BF904" s="212"/>
      <c r="BG904" s="212"/>
      <c r="BH904" s="212"/>
    </row>
    <row r="905" spans="1:60" outlineLevel="1" x14ac:dyDescent="0.2">
      <c r="A905" s="235">
        <v>204</v>
      </c>
      <c r="B905" s="236" t="s">
        <v>884</v>
      </c>
      <c r="C905" s="249" t="s">
        <v>885</v>
      </c>
      <c r="D905" s="237" t="s">
        <v>335</v>
      </c>
      <c r="E905" s="238">
        <v>37.240499999999997</v>
      </c>
      <c r="F905" s="239"/>
      <c r="G905" s="240">
        <f>ROUND(E905*F905,2)</f>
        <v>0</v>
      </c>
      <c r="H905" s="239"/>
      <c r="I905" s="240">
        <f>ROUND(E905*H905,2)</f>
        <v>0</v>
      </c>
      <c r="J905" s="239"/>
      <c r="K905" s="240">
        <f>ROUND(E905*J905,2)</f>
        <v>0</v>
      </c>
      <c r="L905" s="240">
        <v>21</v>
      </c>
      <c r="M905" s="240">
        <f>G905*(1+L905/100)</f>
        <v>0</v>
      </c>
      <c r="N905" s="238">
        <v>0</v>
      </c>
      <c r="O905" s="238">
        <f>ROUND(E905*N905,2)</f>
        <v>0</v>
      </c>
      <c r="P905" s="238">
        <v>0</v>
      </c>
      <c r="Q905" s="238">
        <f>ROUND(E905*P905,2)</f>
        <v>0</v>
      </c>
      <c r="R905" s="240" t="s">
        <v>310</v>
      </c>
      <c r="S905" s="240" t="s">
        <v>148</v>
      </c>
      <c r="T905" s="241" t="s">
        <v>149</v>
      </c>
      <c r="U905" s="222">
        <v>0</v>
      </c>
      <c r="V905" s="222">
        <f>ROUND(E905*U905,2)</f>
        <v>0</v>
      </c>
      <c r="W905" s="222"/>
      <c r="X905" s="222" t="s">
        <v>150</v>
      </c>
      <c r="Y905" s="222" t="s">
        <v>151</v>
      </c>
      <c r="Z905" s="212"/>
      <c r="AA905" s="212"/>
      <c r="AB905" s="212"/>
      <c r="AC905" s="212"/>
      <c r="AD905" s="212"/>
      <c r="AE905" s="212"/>
      <c r="AF905" s="212"/>
      <c r="AG905" s="212" t="s">
        <v>871</v>
      </c>
      <c r="AH905" s="212"/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outlineLevel="2" x14ac:dyDescent="0.2">
      <c r="A906" s="219"/>
      <c r="B906" s="220"/>
      <c r="C906" s="257"/>
      <c r="D906" s="247"/>
      <c r="E906" s="247"/>
      <c r="F906" s="247"/>
      <c r="G906" s="247"/>
      <c r="H906" s="222"/>
      <c r="I906" s="222"/>
      <c r="J906" s="222"/>
      <c r="K906" s="222"/>
      <c r="L906" s="222"/>
      <c r="M906" s="222"/>
      <c r="N906" s="221"/>
      <c r="O906" s="221"/>
      <c r="P906" s="221"/>
      <c r="Q906" s="221"/>
      <c r="R906" s="222"/>
      <c r="S906" s="222"/>
      <c r="T906" s="222"/>
      <c r="U906" s="222"/>
      <c r="V906" s="222"/>
      <c r="W906" s="222"/>
      <c r="X906" s="222"/>
      <c r="Y906" s="222"/>
      <c r="Z906" s="212"/>
      <c r="AA906" s="212"/>
      <c r="AB906" s="212"/>
      <c r="AC906" s="212"/>
      <c r="AD906" s="212"/>
      <c r="AE906" s="212"/>
      <c r="AF906" s="212"/>
      <c r="AG906" s="212" t="s">
        <v>158</v>
      </c>
      <c r="AH906" s="212"/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12"/>
      <c r="BB906" s="212"/>
      <c r="BC906" s="212"/>
      <c r="BD906" s="212"/>
      <c r="BE906" s="212"/>
      <c r="BF906" s="212"/>
      <c r="BG906" s="212"/>
      <c r="BH906" s="212"/>
    </row>
    <row r="907" spans="1:60" ht="22.5" outlineLevel="1" x14ac:dyDescent="0.2">
      <c r="A907" s="235">
        <v>205</v>
      </c>
      <c r="B907" s="236" t="s">
        <v>886</v>
      </c>
      <c r="C907" s="249" t="s">
        <v>887</v>
      </c>
      <c r="D907" s="237" t="s">
        <v>335</v>
      </c>
      <c r="E907" s="238">
        <v>0.22012999999999999</v>
      </c>
      <c r="F907" s="239"/>
      <c r="G907" s="240">
        <f>ROUND(E907*F907,2)</f>
        <v>0</v>
      </c>
      <c r="H907" s="239"/>
      <c r="I907" s="240">
        <f>ROUND(E907*H907,2)</f>
        <v>0</v>
      </c>
      <c r="J907" s="239"/>
      <c r="K907" s="240">
        <f>ROUND(E907*J907,2)</f>
        <v>0</v>
      </c>
      <c r="L907" s="240">
        <v>21</v>
      </c>
      <c r="M907" s="240">
        <f>G907*(1+L907/100)</f>
        <v>0</v>
      </c>
      <c r="N907" s="238">
        <v>0</v>
      </c>
      <c r="O907" s="238">
        <f>ROUND(E907*N907,2)</f>
        <v>0</v>
      </c>
      <c r="P907" s="238">
        <v>0</v>
      </c>
      <c r="Q907" s="238">
        <f>ROUND(E907*P907,2)</f>
        <v>0</v>
      </c>
      <c r="R907" s="240" t="s">
        <v>310</v>
      </c>
      <c r="S907" s="240" t="s">
        <v>148</v>
      </c>
      <c r="T907" s="241" t="s">
        <v>149</v>
      </c>
      <c r="U907" s="222">
        <v>0</v>
      </c>
      <c r="V907" s="222">
        <f>ROUND(E907*U907,2)</f>
        <v>0</v>
      </c>
      <c r="W907" s="222"/>
      <c r="X907" s="222" t="s">
        <v>150</v>
      </c>
      <c r="Y907" s="222" t="s">
        <v>151</v>
      </c>
      <c r="Z907" s="212"/>
      <c r="AA907" s="212"/>
      <c r="AB907" s="212"/>
      <c r="AC907" s="212"/>
      <c r="AD907" s="212"/>
      <c r="AE907" s="212"/>
      <c r="AF907" s="212"/>
      <c r="AG907" s="212" t="s">
        <v>871</v>
      </c>
      <c r="AH907" s="212"/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outlineLevel="2" x14ac:dyDescent="0.2">
      <c r="A908" s="219"/>
      <c r="B908" s="220"/>
      <c r="C908" s="257"/>
      <c r="D908" s="247"/>
      <c r="E908" s="247"/>
      <c r="F908" s="247"/>
      <c r="G908" s="247"/>
      <c r="H908" s="222"/>
      <c r="I908" s="222"/>
      <c r="J908" s="222"/>
      <c r="K908" s="222"/>
      <c r="L908" s="222"/>
      <c r="M908" s="222"/>
      <c r="N908" s="221"/>
      <c r="O908" s="221"/>
      <c r="P908" s="221"/>
      <c r="Q908" s="221"/>
      <c r="R908" s="222"/>
      <c r="S908" s="222"/>
      <c r="T908" s="222"/>
      <c r="U908" s="222"/>
      <c r="V908" s="222"/>
      <c r="W908" s="222"/>
      <c r="X908" s="222"/>
      <c r="Y908" s="222"/>
      <c r="Z908" s="212"/>
      <c r="AA908" s="212"/>
      <c r="AB908" s="212"/>
      <c r="AC908" s="212"/>
      <c r="AD908" s="212"/>
      <c r="AE908" s="212"/>
      <c r="AF908" s="212"/>
      <c r="AG908" s="212" t="s">
        <v>158</v>
      </c>
      <c r="AH908" s="212"/>
      <c r="AI908" s="212"/>
      <c r="AJ908" s="212"/>
      <c r="AK908" s="212"/>
      <c r="AL908" s="212"/>
      <c r="AM908" s="212"/>
      <c r="AN908" s="212"/>
      <c r="AO908" s="212"/>
      <c r="AP908" s="212"/>
      <c r="AQ908" s="212"/>
      <c r="AR908" s="212"/>
      <c r="AS908" s="212"/>
      <c r="AT908" s="212"/>
      <c r="AU908" s="212"/>
      <c r="AV908" s="212"/>
      <c r="AW908" s="212"/>
      <c r="AX908" s="212"/>
      <c r="AY908" s="212"/>
      <c r="AZ908" s="212"/>
      <c r="BA908" s="212"/>
      <c r="BB908" s="212"/>
      <c r="BC908" s="212"/>
      <c r="BD908" s="212"/>
      <c r="BE908" s="212"/>
      <c r="BF908" s="212"/>
      <c r="BG908" s="212"/>
      <c r="BH908" s="212"/>
    </row>
    <row r="909" spans="1:60" outlineLevel="1" x14ac:dyDescent="0.2">
      <c r="A909" s="235">
        <v>206</v>
      </c>
      <c r="B909" s="236" t="s">
        <v>888</v>
      </c>
      <c r="C909" s="249" t="s">
        <v>889</v>
      </c>
      <c r="D909" s="237" t="s">
        <v>335</v>
      </c>
      <c r="E909" s="238">
        <v>33.58896</v>
      </c>
      <c r="F909" s="239"/>
      <c r="G909" s="240">
        <f>ROUND(E909*F909,2)</f>
        <v>0</v>
      </c>
      <c r="H909" s="239"/>
      <c r="I909" s="240">
        <f>ROUND(E909*H909,2)</f>
        <v>0</v>
      </c>
      <c r="J909" s="239"/>
      <c r="K909" s="240">
        <f>ROUND(E909*J909,2)</f>
        <v>0</v>
      </c>
      <c r="L909" s="240">
        <v>21</v>
      </c>
      <c r="M909" s="240">
        <f>G909*(1+L909/100)</f>
        <v>0</v>
      </c>
      <c r="N909" s="238">
        <v>0</v>
      </c>
      <c r="O909" s="238">
        <f>ROUND(E909*N909,2)</f>
        <v>0</v>
      </c>
      <c r="P909" s="238">
        <v>0</v>
      </c>
      <c r="Q909" s="238">
        <f>ROUND(E909*P909,2)</f>
        <v>0</v>
      </c>
      <c r="R909" s="240" t="s">
        <v>310</v>
      </c>
      <c r="S909" s="240" t="s">
        <v>148</v>
      </c>
      <c r="T909" s="241" t="s">
        <v>149</v>
      </c>
      <c r="U909" s="222">
        <v>0</v>
      </c>
      <c r="V909" s="222">
        <f>ROUND(E909*U909,2)</f>
        <v>0</v>
      </c>
      <c r="W909" s="222"/>
      <c r="X909" s="222" t="s">
        <v>150</v>
      </c>
      <c r="Y909" s="222" t="s">
        <v>151</v>
      </c>
      <c r="Z909" s="212"/>
      <c r="AA909" s="212"/>
      <c r="AB909" s="212"/>
      <c r="AC909" s="212"/>
      <c r="AD909" s="212"/>
      <c r="AE909" s="212"/>
      <c r="AF909" s="212"/>
      <c r="AG909" s="212" t="s">
        <v>871</v>
      </c>
      <c r="AH909" s="212"/>
      <c r="AI909" s="212"/>
      <c r="AJ909" s="212"/>
      <c r="AK909" s="212"/>
      <c r="AL909" s="212"/>
      <c r="AM909" s="212"/>
      <c r="AN909" s="212"/>
      <c r="AO909" s="212"/>
      <c r="AP909" s="212"/>
      <c r="AQ909" s="212"/>
      <c r="AR909" s="212"/>
      <c r="AS909" s="212"/>
      <c r="AT909" s="212"/>
      <c r="AU909" s="212"/>
      <c r="AV909" s="212"/>
      <c r="AW909" s="212"/>
      <c r="AX909" s="212"/>
      <c r="AY909" s="212"/>
      <c r="AZ909" s="212"/>
      <c r="BA909" s="212"/>
      <c r="BB909" s="212"/>
      <c r="BC909" s="212"/>
      <c r="BD909" s="212"/>
      <c r="BE909" s="212"/>
      <c r="BF909" s="212"/>
      <c r="BG909" s="212"/>
      <c r="BH909" s="212"/>
    </row>
    <row r="910" spans="1:60" outlineLevel="2" x14ac:dyDescent="0.2">
      <c r="A910" s="219"/>
      <c r="B910" s="220"/>
      <c r="C910" s="257"/>
      <c r="D910" s="247"/>
      <c r="E910" s="247"/>
      <c r="F910" s="247"/>
      <c r="G910" s="247"/>
      <c r="H910" s="222"/>
      <c r="I910" s="222"/>
      <c r="J910" s="222"/>
      <c r="K910" s="222"/>
      <c r="L910" s="222"/>
      <c r="M910" s="222"/>
      <c r="N910" s="221"/>
      <c r="O910" s="221"/>
      <c r="P910" s="221"/>
      <c r="Q910" s="221"/>
      <c r="R910" s="222"/>
      <c r="S910" s="222"/>
      <c r="T910" s="222"/>
      <c r="U910" s="222"/>
      <c r="V910" s="222"/>
      <c r="W910" s="222"/>
      <c r="X910" s="222"/>
      <c r="Y910" s="222"/>
      <c r="Z910" s="212"/>
      <c r="AA910" s="212"/>
      <c r="AB910" s="212"/>
      <c r="AC910" s="212"/>
      <c r="AD910" s="212"/>
      <c r="AE910" s="212"/>
      <c r="AF910" s="212"/>
      <c r="AG910" s="212" t="s">
        <v>158</v>
      </c>
      <c r="AH910" s="212"/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outlineLevel="1" x14ac:dyDescent="0.2">
      <c r="A911" s="235">
        <v>207</v>
      </c>
      <c r="B911" s="236" t="s">
        <v>890</v>
      </c>
      <c r="C911" s="249" t="s">
        <v>891</v>
      </c>
      <c r="D911" s="237" t="s">
        <v>335</v>
      </c>
      <c r="E911" s="238">
        <v>115.56725</v>
      </c>
      <c r="F911" s="239"/>
      <c r="G911" s="240">
        <f>ROUND(E911*F911,2)</f>
        <v>0</v>
      </c>
      <c r="H911" s="239"/>
      <c r="I911" s="240">
        <f>ROUND(E911*H911,2)</f>
        <v>0</v>
      </c>
      <c r="J911" s="239"/>
      <c r="K911" s="240">
        <f>ROUND(E911*J911,2)</f>
        <v>0</v>
      </c>
      <c r="L911" s="240">
        <v>21</v>
      </c>
      <c r="M911" s="240">
        <f>G911*(1+L911/100)</f>
        <v>0</v>
      </c>
      <c r="N911" s="238">
        <v>0</v>
      </c>
      <c r="O911" s="238">
        <f>ROUND(E911*N911,2)</f>
        <v>0</v>
      </c>
      <c r="P911" s="238">
        <v>0</v>
      </c>
      <c r="Q911" s="238">
        <f>ROUND(E911*P911,2)</f>
        <v>0</v>
      </c>
      <c r="R911" s="240" t="s">
        <v>310</v>
      </c>
      <c r="S911" s="240" t="s">
        <v>148</v>
      </c>
      <c r="T911" s="241" t="s">
        <v>149</v>
      </c>
      <c r="U911" s="222">
        <v>0</v>
      </c>
      <c r="V911" s="222">
        <f>ROUND(E911*U911,2)</f>
        <v>0</v>
      </c>
      <c r="W911" s="222"/>
      <c r="X911" s="222" t="s">
        <v>150</v>
      </c>
      <c r="Y911" s="222" t="s">
        <v>151</v>
      </c>
      <c r="Z911" s="212"/>
      <c r="AA911" s="212"/>
      <c r="AB911" s="212"/>
      <c r="AC911" s="212"/>
      <c r="AD911" s="212"/>
      <c r="AE911" s="212"/>
      <c r="AF911" s="212"/>
      <c r="AG911" s="212" t="s">
        <v>871</v>
      </c>
      <c r="AH911" s="212"/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2" x14ac:dyDescent="0.2">
      <c r="A912" s="219"/>
      <c r="B912" s="220"/>
      <c r="C912" s="257"/>
      <c r="D912" s="247"/>
      <c r="E912" s="247"/>
      <c r="F912" s="247"/>
      <c r="G912" s="247"/>
      <c r="H912" s="222"/>
      <c r="I912" s="222"/>
      <c r="J912" s="222"/>
      <c r="K912" s="222"/>
      <c r="L912" s="222"/>
      <c r="M912" s="222"/>
      <c r="N912" s="221"/>
      <c r="O912" s="221"/>
      <c r="P912" s="221"/>
      <c r="Q912" s="221"/>
      <c r="R912" s="222"/>
      <c r="S912" s="222"/>
      <c r="T912" s="222"/>
      <c r="U912" s="222"/>
      <c r="V912" s="222"/>
      <c r="W912" s="222"/>
      <c r="X912" s="222"/>
      <c r="Y912" s="222"/>
      <c r="Z912" s="212"/>
      <c r="AA912" s="212"/>
      <c r="AB912" s="212"/>
      <c r="AC912" s="212"/>
      <c r="AD912" s="212"/>
      <c r="AE912" s="212"/>
      <c r="AF912" s="212"/>
      <c r="AG912" s="212" t="s">
        <v>158</v>
      </c>
      <c r="AH912" s="212"/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ht="22.5" outlineLevel="1" x14ac:dyDescent="0.2">
      <c r="A913" s="235">
        <v>208</v>
      </c>
      <c r="B913" s="236" t="s">
        <v>892</v>
      </c>
      <c r="C913" s="249" t="s">
        <v>893</v>
      </c>
      <c r="D913" s="237" t="s">
        <v>335</v>
      </c>
      <c r="E913" s="238">
        <v>0.97114999999999996</v>
      </c>
      <c r="F913" s="239"/>
      <c r="G913" s="240">
        <f>ROUND(E913*F913,2)</f>
        <v>0</v>
      </c>
      <c r="H913" s="239"/>
      <c r="I913" s="240">
        <f>ROUND(E913*H913,2)</f>
        <v>0</v>
      </c>
      <c r="J913" s="239"/>
      <c r="K913" s="240">
        <f>ROUND(E913*J913,2)</f>
        <v>0</v>
      </c>
      <c r="L913" s="240">
        <v>21</v>
      </c>
      <c r="M913" s="240">
        <f>G913*(1+L913/100)</f>
        <v>0</v>
      </c>
      <c r="N913" s="238">
        <v>0</v>
      </c>
      <c r="O913" s="238">
        <f>ROUND(E913*N913,2)</f>
        <v>0</v>
      </c>
      <c r="P913" s="238">
        <v>0</v>
      </c>
      <c r="Q913" s="238">
        <f>ROUND(E913*P913,2)</f>
        <v>0</v>
      </c>
      <c r="R913" s="240" t="s">
        <v>310</v>
      </c>
      <c r="S913" s="240" t="s">
        <v>148</v>
      </c>
      <c r="T913" s="241" t="s">
        <v>149</v>
      </c>
      <c r="U913" s="222">
        <v>0</v>
      </c>
      <c r="V913" s="222">
        <f>ROUND(E913*U913,2)</f>
        <v>0</v>
      </c>
      <c r="W913" s="222"/>
      <c r="X913" s="222" t="s">
        <v>150</v>
      </c>
      <c r="Y913" s="222" t="s">
        <v>151</v>
      </c>
      <c r="Z913" s="212"/>
      <c r="AA913" s="212"/>
      <c r="AB913" s="212"/>
      <c r="AC913" s="212"/>
      <c r="AD913" s="212"/>
      <c r="AE913" s="212"/>
      <c r="AF913" s="212"/>
      <c r="AG913" s="212" t="s">
        <v>871</v>
      </c>
      <c r="AH913" s="212"/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outlineLevel="2" x14ac:dyDescent="0.2">
      <c r="A914" s="219"/>
      <c r="B914" s="220"/>
      <c r="C914" s="257"/>
      <c r="D914" s="247"/>
      <c r="E914" s="247"/>
      <c r="F914" s="247"/>
      <c r="G914" s="247"/>
      <c r="H914" s="222"/>
      <c r="I914" s="222"/>
      <c r="J914" s="222"/>
      <c r="K914" s="222"/>
      <c r="L914" s="222"/>
      <c r="M914" s="222"/>
      <c r="N914" s="221"/>
      <c r="O914" s="221"/>
      <c r="P914" s="221"/>
      <c r="Q914" s="221"/>
      <c r="R914" s="222"/>
      <c r="S914" s="222"/>
      <c r="T914" s="222"/>
      <c r="U914" s="222"/>
      <c r="V914" s="222"/>
      <c r="W914" s="222"/>
      <c r="X914" s="222"/>
      <c r="Y914" s="222"/>
      <c r="Z914" s="212"/>
      <c r="AA914" s="212"/>
      <c r="AB914" s="212"/>
      <c r="AC914" s="212"/>
      <c r="AD914" s="212"/>
      <c r="AE914" s="212"/>
      <c r="AF914" s="212"/>
      <c r="AG914" s="212" t="s">
        <v>158</v>
      </c>
      <c r="AH914" s="212"/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x14ac:dyDescent="0.2">
      <c r="A915" s="228" t="s">
        <v>142</v>
      </c>
      <c r="B915" s="229" t="s">
        <v>113</v>
      </c>
      <c r="C915" s="248" t="s">
        <v>27</v>
      </c>
      <c r="D915" s="230"/>
      <c r="E915" s="231"/>
      <c r="F915" s="232"/>
      <c r="G915" s="232">
        <f>SUMIF(AG916:AG933,"&lt;&gt;NOR",G916:G933)</f>
        <v>0</v>
      </c>
      <c r="H915" s="232"/>
      <c r="I915" s="232">
        <f>SUM(I916:I933)</f>
        <v>0</v>
      </c>
      <c r="J915" s="232"/>
      <c r="K915" s="232">
        <f>SUM(K916:K933)</f>
        <v>0</v>
      </c>
      <c r="L915" s="232"/>
      <c r="M915" s="232">
        <f>SUM(M916:M933)</f>
        <v>0</v>
      </c>
      <c r="N915" s="231"/>
      <c r="O915" s="231">
        <f>SUM(O916:O933)</f>
        <v>0</v>
      </c>
      <c r="P915" s="231"/>
      <c r="Q915" s="231">
        <f>SUM(Q916:Q933)</f>
        <v>0</v>
      </c>
      <c r="R915" s="232"/>
      <c r="S915" s="232"/>
      <c r="T915" s="233"/>
      <c r="U915" s="227"/>
      <c r="V915" s="227">
        <f>SUM(V916:V933)</f>
        <v>0</v>
      </c>
      <c r="W915" s="227"/>
      <c r="X915" s="227"/>
      <c r="Y915" s="227"/>
      <c r="AG915" t="s">
        <v>143</v>
      </c>
    </row>
    <row r="916" spans="1:60" outlineLevel="1" x14ac:dyDescent="0.2">
      <c r="A916" s="235">
        <v>209</v>
      </c>
      <c r="B916" s="236" t="s">
        <v>894</v>
      </c>
      <c r="C916" s="249" t="s">
        <v>895</v>
      </c>
      <c r="D916" s="237" t="s">
        <v>896</v>
      </c>
      <c r="E916" s="238">
        <v>1</v>
      </c>
      <c r="F916" s="239"/>
      <c r="G916" s="240">
        <f>ROUND(E916*F916,2)</f>
        <v>0</v>
      </c>
      <c r="H916" s="239"/>
      <c r="I916" s="240">
        <f>ROUND(E916*H916,2)</f>
        <v>0</v>
      </c>
      <c r="J916" s="239"/>
      <c r="K916" s="240">
        <f>ROUND(E916*J916,2)</f>
        <v>0</v>
      </c>
      <c r="L916" s="240">
        <v>21</v>
      </c>
      <c r="M916" s="240">
        <f>G916*(1+L916/100)</f>
        <v>0</v>
      </c>
      <c r="N916" s="238">
        <v>0</v>
      </c>
      <c r="O916" s="238">
        <f>ROUND(E916*N916,2)</f>
        <v>0</v>
      </c>
      <c r="P916" s="238">
        <v>0</v>
      </c>
      <c r="Q916" s="238">
        <f>ROUND(E916*P916,2)</f>
        <v>0</v>
      </c>
      <c r="R916" s="240"/>
      <c r="S916" s="240" t="s">
        <v>148</v>
      </c>
      <c r="T916" s="241" t="s">
        <v>320</v>
      </c>
      <c r="U916" s="222">
        <v>0</v>
      </c>
      <c r="V916" s="222">
        <f>ROUND(E916*U916,2)</f>
        <v>0</v>
      </c>
      <c r="W916" s="222"/>
      <c r="X916" s="222" t="s">
        <v>897</v>
      </c>
      <c r="Y916" s="222" t="s">
        <v>151</v>
      </c>
      <c r="Z916" s="212"/>
      <c r="AA916" s="212"/>
      <c r="AB916" s="212"/>
      <c r="AC916" s="212"/>
      <c r="AD916" s="212"/>
      <c r="AE916" s="212"/>
      <c r="AF916" s="212"/>
      <c r="AG916" s="212" t="s">
        <v>898</v>
      </c>
      <c r="AH916" s="212"/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ht="22.5" outlineLevel="2" x14ac:dyDescent="0.2">
      <c r="A917" s="219"/>
      <c r="B917" s="220"/>
      <c r="C917" s="253" t="s">
        <v>899</v>
      </c>
      <c r="D917" s="244"/>
      <c r="E917" s="244"/>
      <c r="F917" s="244"/>
      <c r="G917" s="244"/>
      <c r="H917" s="222"/>
      <c r="I917" s="222"/>
      <c r="J917" s="222"/>
      <c r="K917" s="222"/>
      <c r="L917" s="222"/>
      <c r="M917" s="222"/>
      <c r="N917" s="221"/>
      <c r="O917" s="221"/>
      <c r="P917" s="221"/>
      <c r="Q917" s="221"/>
      <c r="R917" s="222"/>
      <c r="S917" s="222"/>
      <c r="T917" s="222"/>
      <c r="U917" s="222"/>
      <c r="V917" s="222"/>
      <c r="W917" s="222"/>
      <c r="X917" s="222"/>
      <c r="Y917" s="222"/>
      <c r="Z917" s="212"/>
      <c r="AA917" s="212"/>
      <c r="AB917" s="212"/>
      <c r="AC917" s="212"/>
      <c r="AD917" s="212"/>
      <c r="AE917" s="212"/>
      <c r="AF917" s="212"/>
      <c r="AG917" s="212" t="s">
        <v>184</v>
      </c>
      <c r="AH917" s="212"/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45" t="str">
        <f>C917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917" s="212"/>
      <c r="BC917" s="212"/>
      <c r="BD917" s="212"/>
      <c r="BE917" s="212"/>
      <c r="BF917" s="212"/>
      <c r="BG917" s="212"/>
      <c r="BH917" s="212"/>
    </row>
    <row r="918" spans="1:60" outlineLevel="2" x14ac:dyDescent="0.2">
      <c r="A918" s="219"/>
      <c r="B918" s="220"/>
      <c r="C918" s="252"/>
      <c r="D918" s="243"/>
      <c r="E918" s="243"/>
      <c r="F918" s="243"/>
      <c r="G918" s="243"/>
      <c r="H918" s="222"/>
      <c r="I918" s="222"/>
      <c r="J918" s="222"/>
      <c r="K918" s="222"/>
      <c r="L918" s="222"/>
      <c r="M918" s="222"/>
      <c r="N918" s="221"/>
      <c r="O918" s="221"/>
      <c r="P918" s="221"/>
      <c r="Q918" s="221"/>
      <c r="R918" s="222"/>
      <c r="S918" s="222"/>
      <c r="T918" s="222"/>
      <c r="U918" s="222"/>
      <c r="V918" s="222"/>
      <c r="W918" s="222"/>
      <c r="X918" s="222"/>
      <c r="Y918" s="222"/>
      <c r="Z918" s="212"/>
      <c r="AA918" s="212"/>
      <c r="AB918" s="212"/>
      <c r="AC918" s="212"/>
      <c r="AD918" s="212"/>
      <c r="AE918" s="212"/>
      <c r="AF918" s="212"/>
      <c r="AG918" s="212" t="s">
        <v>158</v>
      </c>
      <c r="AH918" s="212"/>
      <c r="AI918" s="212"/>
      <c r="AJ918" s="212"/>
      <c r="AK918" s="212"/>
      <c r="AL918" s="212"/>
      <c r="AM918" s="212"/>
      <c r="AN918" s="212"/>
      <c r="AO918" s="212"/>
      <c r="AP918" s="212"/>
      <c r="AQ918" s="212"/>
      <c r="AR918" s="212"/>
      <c r="AS918" s="212"/>
      <c r="AT918" s="212"/>
      <c r="AU918" s="212"/>
      <c r="AV918" s="212"/>
      <c r="AW918" s="212"/>
      <c r="AX918" s="212"/>
      <c r="AY918" s="212"/>
      <c r="AZ918" s="212"/>
      <c r="BA918" s="212"/>
      <c r="BB918" s="212"/>
      <c r="BC918" s="212"/>
      <c r="BD918" s="212"/>
      <c r="BE918" s="212"/>
      <c r="BF918" s="212"/>
      <c r="BG918" s="212"/>
      <c r="BH918" s="212"/>
    </row>
    <row r="919" spans="1:60" outlineLevel="1" x14ac:dyDescent="0.2">
      <c r="A919" s="235">
        <v>210</v>
      </c>
      <c r="B919" s="236" t="s">
        <v>900</v>
      </c>
      <c r="C919" s="249" t="s">
        <v>901</v>
      </c>
      <c r="D919" s="237" t="s">
        <v>896</v>
      </c>
      <c r="E919" s="238">
        <v>1</v>
      </c>
      <c r="F919" s="239"/>
      <c r="G919" s="240">
        <f>ROUND(E919*F919,2)</f>
        <v>0</v>
      </c>
      <c r="H919" s="239"/>
      <c r="I919" s="240">
        <f>ROUND(E919*H919,2)</f>
        <v>0</v>
      </c>
      <c r="J919" s="239"/>
      <c r="K919" s="240">
        <f>ROUND(E919*J919,2)</f>
        <v>0</v>
      </c>
      <c r="L919" s="240">
        <v>21</v>
      </c>
      <c r="M919" s="240">
        <f>G919*(1+L919/100)</f>
        <v>0</v>
      </c>
      <c r="N919" s="238">
        <v>0</v>
      </c>
      <c r="O919" s="238">
        <f>ROUND(E919*N919,2)</f>
        <v>0</v>
      </c>
      <c r="P919" s="238">
        <v>0</v>
      </c>
      <c r="Q919" s="238">
        <f>ROUND(E919*P919,2)</f>
        <v>0</v>
      </c>
      <c r="R919" s="240"/>
      <c r="S919" s="240" t="s">
        <v>148</v>
      </c>
      <c r="T919" s="241" t="s">
        <v>320</v>
      </c>
      <c r="U919" s="222">
        <v>0</v>
      </c>
      <c r="V919" s="222">
        <f>ROUND(E919*U919,2)</f>
        <v>0</v>
      </c>
      <c r="W919" s="222"/>
      <c r="X919" s="222" t="s">
        <v>897</v>
      </c>
      <c r="Y919" s="222" t="s">
        <v>151</v>
      </c>
      <c r="Z919" s="212"/>
      <c r="AA919" s="212"/>
      <c r="AB919" s="212"/>
      <c r="AC919" s="212"/>
      <c r="AD919" s="212"/>
      <c r="AE919" s="212"/>
      <c r="AF919" s="212"/>
      <c r="AG919" s="212" t="s">
        <v>898</v>
      </c>
      <c r="AH919" s="212"/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ht="33.75" outlineLevel="2" x14ac:dyDescent="0.2">
      <c r="A920" s="219"/>
      <c r="B920" s="220"/>
      <c r="C920" s="253" t="s">
        <v>902</v>
      </c>
      <c r="D920" s="244"/>
      <c r="E920" s="244"/>
      <c r="F920" s="244"/>
      <c r="G920" s="244"/>
      <c r="H920" s="222"/>
      <c r="I920" s="222"/>
      <c r="J920" s="222"/>
      <c r="K920" s="222"/>
      <c r="L920" s="222"/>
      <c r="M920" s="222"/>
      <c r="N920" s="221"/>
      <c r="O920" s="221"/>
      <c r="P920" s="221"/>
      <c r="Q920" s="221"/>
      <c r="R920" s="222"/>
      <c r="S920" s="222"/>
      <c r="T920" s="222"/>
      <c r="U920" s="222"/>
      <c r="V920" s="222"/>
      <c r="W920" s="222"/>
      <c r="X920" s="222"/>
      <c r="Y920" s="222"/>
      <c r="Z920" s="212"/>
      <c r="AA920" s="212"/>
      <c r="AB920" s="212"/>
      <c r="AC920" s="212"/>
      <c r="AD920" s="212"/>
      <c r="AE920" s="212"/>
      <c r="AF920" s="212"/>
      <c r="AG920" s="212" t="s">
        <v>184</v>
      </c>
      <c r="AH920" s="212"/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45" t="str">
        <f>C920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920" s="212"/>
      <c r="BC920" s="212"/>
      <c r="BD920" s="212"/>
      <c r="BE920" s="212"/>
      <c r="BF920" s="212"/>
      <c r="BG920" s="212"/>
      <c r="BH920" s="212"/>
    </row>
    <row r="921" spans="1:60" outlineLevel="2" x14ac:dyDescent="0.2">
      <c r="A921" s="219"/>
      <c r="B921" s="220"/>
      <c r="C921" s="252"/>
      <c r="D921" s="243"/>
      <c r="E921" s="243"/>
      <c r="F921" s="243"/>
      <c r="G921" s="243"/>
      <c r="H921" s="222"/>
      <c r="I921" s="222"/>
      <c r="J921" s="222"/>
      <c r="K921" s="222"/>
      <c r="L921" s="222"/>
      <c r="M921" s="222"/>
      <c r="N921" s="221"/>
      <c r="O921" s="221"/>
      <c r="P921" s="221"/>
      <c r="Q921" s="221"/>
      <c r="R921" s="222"/>
      <c r="S921" s="222"/>
      <c r="T921" s="222"/>
      <c r="U921" s="222"/>
      <c r="V921" s="222"/>
      <c r="W921" s="222"/>
      <c r="X921" s="222"/>
      <c r="Y921" s="222"/>
      <c r="Z921" s="212"/>
      <c r="AA921" s="212"/>
      <c r="AB921" s="212"/>
      <c r="AC921" s="212"/>
      <c r="AD921" s="212"/>
      <c r="AE921" s="212"/>
      <c r="AF921" s="212"/>
      <c r="AG921" s="212" t="s">
        <v>158</v>
      </c>
      <c r="AH921" s="212"/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outlineLevel="1" x14ac:dyDescent="0.2">
      <c r="A922" s="235">
        <v>211</v>
      </c>
      <c r="B922" s="236" t="s">
        <v>903</v>
      </c>
      <c r="C922" s="249" t="s">
        <v>904</v>
      </c>
      <c r="D922" s="237" t="s">
        <v>896</v>
      </c>
      <c r="E922" s="238">
        <v>1</v>
      </c>
      <c r="F922" s="239"/>
      <c r="G922" s="240">
        <f>ROUND(E922*F922,2)</f>
        <v>0</v>
      </c>
      <c r="H922" s="239"/>
      <c r="I922" s="240">
        <f>ROUND(E922*H922,2)</f>
        <v>0</v>
      </c>
      <c r="J922" s="239"/>
      <c r="K922" s="240">
        <f>ROUND(E922*J922,2)</f>
        <v>0</v>
      </c>
      <c r="L922" s="240">
        <v>21</v>
      </c>
      <c r="M922" s="240">
        <f>G922*(1+L922/100)</f>
        <v>0</v>
      </c>
      <c r="N922" s="238">
        <v>0</v>
      </c>
      <c r="O922" s="238">
        <f>ROUND(E922*N922,2)</f>
        <v>0</v>
      </c>
      <c r="P922" s="238">
        <v>0</v>
      </c>
      <c r="Q922" s="238">
        <f>ROUND(E922*P922,2)</f>
        <v>0</v>
      </c>
      <c r="R922" s="240"/>
      <c r="S922" s="240" t="s">
        <v>148</v>
      </c>
      <c r="T922" s="241" t="s">
        <v>320</v>
      </c>
      <c r="U922" s="222">
        <v>0</v>
      </c>
      <c r="V922" s="222">
        <f>ROUND(E922*U922,2)</f>
        <v>0</v>
      </c>
      <c r="W922" s="222"/>
      <c r="X922" s="222" t="s">
        <v>897</v>
      </c>
      <c r="Y922" s="222" t="s">
        <v>151</v>
      </c>
      <c r="Z922" s="212"/>
      <c r="AA922" s="212"/>
      <c r="AB922" s="212"/>
      <c r="AC922" s="212"/>
      <c r="AD922" s="212"/>
      <c r="AE922" s="212"/>
      <c r="AF922" s="212"/>
      <c r="AG922" s="212" t="s">
        <v>898</v>
      </c>
      <c r="AH922" s="212"/>
      <c r="AI922" s="212"/>
      <c r="AJ922" s="212"/>
      <c r="AK922" s="212"/>
      <c r="AL922" s="212"/>
      <c r="AM922" s="212"/>
      <c r="AN922" s="212"/>
      <c r="AO922" s="212"/>
      <c r="AP922" s="212"/>
      <c r="AQ922" s="212"/>
      <c r="AR922" s="212"/>
      <c r="AS922" s="212"/>
      <c r="AT922" s="212"/>
      <c r="AU922" s="212"/>
      <c r="AV922" s="212"/>
      <c r="AW922" s="212"/>
      <c r="AX922" s="212"/>
      <c r="AY922" s="212"/>
      <c r="AZ922" s="212"/>
      <c r="BA922" s="212"/>
      <c r="BB922" s="212"/>
      <c r="BC922" s="212"/>
      <c r="BD922" s="212"/>
      <c r="BE922" s="212"/>
      <c r="BF922" s="212"/>
      <c r="BG922" s="212"/>
      <c r="BH922" s="212"/>
    </row>
    <row r="923" spans="1:60" ht="22.5" outlineLevel="2" x14ac:dyDescent="0.2">
      <c r="A923" s="219"/>
      <c r="B923" s="220"/>
      <c r="C923" s="253" t="s">
        <v>905</v>
      </c>
      <c r="D923" s="244"/>
      <c r="E923" s="244"/>
      <c r="F923" s="244"/>
      <c r="G923" s="244"/>
      <c r="H923" s="222"/>
      <c r="I923" s="222"/>
      <c r="J923" s="222"/>
      <c r="K923" s="222"/>
      <c r="L923" s="222"/>
      <c r="M923" s="222"/>
      <c r="N923" s="221"/>
      <c r="O923" s="221"/>
      <c r="P923" s="221"/>
      <c r="Q923" s="221"/>
      <c r="R923" s="222"/>
      <c r="S923" s="222"/>
      <c r="T923" s="222"/>
      <c r="U923" s="222"/>
      <c r="V923" s="222"/>
      <c r="W923" s="222"/>
      <c r="X923" s="222"/>
      <c r="Y923" s="222"/>
      <c r="Z923" s="212"/>
      <c r="AA923" s="212"/>
      <c r="AB923" s="212"/>
      <c r="AC923" s="212"/>
      <c r="AD923" s="212"/>
      <c r="AE923" s="212"/>
      <c r="AF923" s="212"/>
      <c r="AG923" s="212" t="s">
        <v>184</v>
      </c>
      <c r="AH923" s="212"/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45" t="str">
        <f>C923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23" s="212"/>
      <c r="BC923" s="212"/>
      <c r="BD923" s="212"/>
      <c r="BE923" s="212"/>
      <c r="BF923" s="212"/>
      <c r="BG923" s="212"/>
      <c r="BH923" s="212"/>
    </row>
    <row r="924" spans="1:60" outlineLevel="2" x14ac:dyDescent="0.2">
      <c r="A924" s="219"/>
      <c r="B924" s="220"/>
      <c r="C924" s="252"/>
      <c r="D924" s="243"/>
      <c r="E924" s="243"/>
      <c r="F924" s="243"/>
      <c r="G924" s="243"/>
      <c r="H924" s="222"/>
      <c r="I924" s="222"/>
      <c r="J924" s="222"/>
      <c r="K924" s="222"/>
      <c r="L924" s="222"/>
      <c r="M924" s="222"/>
      <c r="N924" s="221"/>
      <c r="O924" s="221"/>
      <c r="P924" s="221"/>
      <c r="Q924" s="221"/>
      <c r="R924" s="222"/>
      <c r="S924" s="222"/>
      <c r="T924" s="222"/>
      <c r="U924" s="222"/>
      <c r="V924" s="222"/>
      <c r="W924" s="222"/>
      <c r="X924" s="222"/>
      <c r="Y924" s="222"/>
      <c r="Z924" s="212"/>
      <c r="AA924" s="212"/>
      <c r="AB924" s="212"/>
      <c r="AC924" s="212"/>
      <c r="AD924" s="212"/>
      <c r="AE924" s="212"/>
      <c r="AF924" s="212"/>
      <c r="AG924" s="212" t="s">
        <v>158</v>
      </c>
      <c r="AH924" s="212"/>
      <c r="AI924" s="212"/>
      <c r="AJ924" s="212"/>
      <c r="AK924" s="212"/>
      <c r="AL924" s="212"/>
      <c r="AM924" s="212"/>
      <c r="AN924" s="212"/>
      <c r="AO924" s="212"/>
      <c r="AP924" s="212"/>
      <c r="AQ924" s="212"/>
      <c r="AR924" s="212"/>
      <c r="AS924" s="212"/>
      <c r="AT924" s="212"/>
      <c r="AU924" s="212"/>
      <c r="AV924" s="212"/>
      <c r="AW924" s="212"/>
      <c r="AX924" s="212"/>
      <c r="AY924" s="212"/>
      <c r="AZ924" s="212"/>
      <c r="BA924" s="212"/>
      <c r="BB924" s="212"/>
      <c r="BC924" s="212"/>
      <c r="BD924" s="212"/>
      <c r="BE924" s="212"/>
      <c r="BF924" s="212"/>
      <c r="BG924" s="212"/>
      <c r="BH924" s="212"/>
    </row>
    <row r="925" spans="1:60" outlineLevel="1" x14ac:dyDescent="0.2">
      <c r="A925" s="235">
        <v>212</v>
      </c>
      <c r="B925" s="236" t="s">
        <v>906</v>
      </c>
      <c r="C925" s="249" t="s">
        <v>907</v>
      </c>
      <c r="D925" s="237" t="s">
        <v>896</v>
      </c>
      <c r="E925" s="238">
        <v>1</v>
      </c>
      <c r="F925" s="239"/>
      <c r="G925" s="240">
        <f>ROUND(E925*F925,2)</f>
        <v>0</v>
      </c>
      <c r="H925" s="239"/>
      <c r="I925" s="240">
        <f>ROUND(E925*H925,2)</f>
        <v>0</v>
      </c>
      <c r="J925" s="239"/>
      <c r="K925" s="240">
        <f>ROUND(E925*J925,2)</f>
        <v>0</v>
      </c>
      <c r="L925" s="240">
        <v>21</v>
      </c>
      <c r="M925" s="240">
        <f>G925*(1+L925/100)</f>
        <v>0</v>
      </c>
      <c r="N925" s="238">
        <v>0</v>
      </c>
      <c r="O925" s="238">
        <f>ROUND(E925*N925,2)</f>
        <v>0</v>
      </c>
      <c r="P925" s="238">
        <v>0</v>
      </c>
      <c r="Q925" s="238">
        <f>ROUND(E925*P925,2)</f>
        <v>0</v>
      </c>
      <c r="R925" s="240"/>
      <c r="S925" s="240" t="s">
        <v>148</v>
      </c>
      <c r="T925" s="241" t="s">
        <v>320</v>
      </c>
      <c r="U925" s="222">
        <v>0</v>
      </c>
      <c r="V925" s="222">
        <f>ROUND(E925*U925,2)</f>
        <v>0</v>
      </c>
      <c r="W925" s="222"/>
      <c r="X925" s="222" t="s">
        <v>897</v>
      </c>
      <c r="Y925" s="222" t="s">
        <v>151</v>
      </c>
      <c r="Z925" s="212"/>
      <c r="AA925" s="212"/>
      <c r="AB925" s="212"/>
      <c r="AC925" s="212"/>
      <c r="AD925" s="212"/>
      <c r="AE925" s="212"/>
      <c r="AF925" s="212"/>
      <c r="AG925" s="212" t="s">
        <v>898</v>
      </c>
      <c r="AH925" s="212"/>
      <c r="AI925" s="212"/>
      <c r="AJ925" s="212"/>
      <c r="AK925" s="212"/>
      <c r="AL925" s="212"/>
      <c r="AM925" s="212"/>
      <c r="AN925" s="212"/>
      <c r="AO925" s="212"/>
      <c r="AP925" s="212"/>
      <c r="AQ925" s="212"/>
      <c r="AR925" s="212"/>
      <c r="AS925" s="212"/>
      <c r="AT925" s="212"/>
      <c r="AU925" s="212"/>
      <c r="AV925" s="212"/>
      <c r="AW925" s="212"/>
      <c r="AX925" s="212"/>
      <c r="AY925" s="212"/>
      <c r="AZ925" s="212"/>
      <c r="BA925" s="212"/>
      <c r="BB925" s="212"/>
      <c r="BC925" s="212"/>
      <c r="BD925" s="212"/>
      <c r="BE925" s="212"/>
      <c r="BF925" s="212"/>
      <c r="BG925" s="212"/>
      <c r="BH925" s="212"/>
    </row>
    <row r="926" spans="1:60" ht="33.75" outlineLevel="2" x14ac:dyDescent="0.2">
      <c r="A926" s="219"/>
      <c r="B926" s="220"/>
      <c r="C926" s="253" t="s">
        <v>908</v>
      </c>
      <c r="D926" s="244"/>
      <c r="E926" s="244"/>
      <c r="F926" s="244"/>
      <c r="G926" s="244"/>
      <c r="H926" s="222"/>
      <c r="I926" s="222"/>
      <c r="J926" s="222"/>
      <c r="K926" s="222"/>
      <c r="L926" s="222"/>
      <c r="M926" s="222"/>
      <c r="N926" s="221"/>
      <c r="O926" s="221"/>
      <c r="P926" s="221"/>
      <c r="Q926" s="221"/>
      <c r="R926" s="222"/>
      <c r="S926" s="222"/>
      <c r="T926" s="222"/>
      <c r="U926" s="222"/>
      <c r="V926" s="222"/>
      <c r="W926" s="222"/>
      <c r="X926" s="222"/>
      <c r="Y926" s="222"/>
      <c r="Z926" s="212"/>
      <c r="AA926" s="212"/>
      <c r="AB926" s="212"/>
      <c r="AC926" s="212"/>
      <c r="AD926" s="212"/>
      <c r="AE926" s="212"/>
      <c r="AF926" s="212"/>
      <c r="AG926" s="212" t="s">
        <v>184</v>
      </c>
      <c r="AH926" s="212"/>
      <c r="AI926" s="212"/>
      <c r="AJ926" s="212"/>
      <c r="AK926" s="212"/>
      <c r="AL926" s="212"/>
      <c r="AM926" s="212"/>
      <c r="AN926" s="212"/>
      <c r="AO926" s="212"/>
      <c r="AP926" s="212"/>
      <c r="AQ926" s="212"/>
      <c r="AR926" s="212"/>
      <c r="AS926" s="212"/>
      <c r="AT926" s="212"/>
      <c r="AU926" s="212"/>
      <c r="AV926" s="212"/>
      <c r="AW926" s="212"/>
      <c r="AX926" s="212"/>
      <c r="AY926" s="212"/>
      <c r="AZ926" s="212"/>
      <c r="BA926" s="245" t="str">
        <f>C926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926" s="212"/>
      <c r="BC926" s="212"/>
      <c r="BD926" s="212"/>
      <c r="BE926" s="212"/>
      <c r="BF926" s="212"/>
      <c r="BG926" s="212"/>
      <c r="BH926" s="212"/>
    </row>
    <row r="927" spans="1:60" outlineLevel="2" x14ac:dyDescent="0.2">
      <c r="A927" s="219"/>
      <c r="B927" s="220"/>
      <c r="C927" s="252"/>
      <c r="D927" s="243"/>
      <c r="E927" s="243"/>
      <c r="F927" s="243"/>
      <c r="G927" s="243"/>
      <c r="H927" s="222"/>
      <c r="I927" s="222"/>
      <c r="J927" s="222"/>
      <c r="K927" s="222"/>
      <c r="L927" s="222"/>
      <c r="M927" s="222"/>
      <c r="N927" s="221"/>
      <c r="O927" s="221"/>
      <c r="P927" s="221"/>
      <c r="Q927" s="221"/>
      <c r="R927" s="222"/>
      <c r="S927" s="222"/>
      <c r="T927" s="222"/>
      <c r="U927" s="222"/>
      <c r="V927" s="222"/>
      <c r="W927" s="222"/>
      <c r="X927" s="222"/>
      <c r="Y927" s="222"/>
      <c r="Z927" s="212"/>
      <c r="AA927" s="212"/>
      <c r="AB927" s="212"/>
      <c r="AC927" s="212"/>
      <c r="AD927" s="212"/>
      <c r="AE927" s="212"/>
      <c r="AF927" s="212"/>
      <c r="AG927" s="212" t="s">
        <v>158</v>
      </c>
      <c r="AH927" s="212"/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outlineLevel="1" x14ac:dyDescent="0.2">
      <c r="A928" s="235">
        <v>213</v>
      </c>
      <c r="B928" s="236" t="s">
        <v>909</v>
      </c>
      <c r="C928" s="249" t="s">
        <v>910</v>
      </c>
      <c r="D928" s="237" t="s">
        <v>896</v>
      </c>
      <c r="E928" s="238">
        <v>1</v>
      </c>
      <c r="F928" s="239"/>
      <c r="G928" s="240">
        <f>ROUND(E928*F928,2)</f>
        <v>0</v>
      </c>
      <c r="H928" s="239"/>
      <c r="I928" s="240">
        <f>ROUND(E928*H928,2)</f>
        <v>0</v>
      </c>
      <c r="J928" s="239"/>
      <c r="K928" s="240">
        <f>ROUND(E928*J928,2)</f>
        <v>0</v>
      </c>
      <c r="L928" s="240">
        <v>21</v>
      </c>
      <c r="M928" s="240">
        <f>G928*(1+L928/100)</f>
        <v>0</v>
      </c>
      <c r="N928" s="238">
        <v>0</v>
      </c>
      <c r="O928" s="238">
        <f>ROUND(E928*N928,2)</f>
        <v>0</v>
      </c>
      <c r="P928" s="238">
        <v>0</v>
      </c>
      <c r="Q928" s="238">
        <f>ROUND(E928*P928,2)</f>
        <v>0</v>
      </c>
      <c r="R928" s="240"/>
      <c r="S928" s="240" t="s">
        <v>148</v>
      </c>
      <c r="T928" s="241" t="s">
        <v>320</v>
      </c>
      <c r="U928" s="222">
        <v>0</v>
      </c>
      <c r="V928" s="222">
        <f>ROUND(E928*U928,2)</f>
        <v>0</v>
      </c>
      <c r="W928" s="222"/>
      <c r="X928" s="222" t="s">
        <v>897</v>
      </c>
      <c r="Y928" s="222" t="s">
        <v>151</v>
      </c>
      <c r="Z928" s="212"/>
      <c r="AA928" s="212"/>
      <c r="AB928" s="212"/>
      <c r="AC928" s="212"/>
      <c r="AD928" s="212"/>
      <c r="AE928" s="212"/>
      <c r="AF928" s="212"/>
      <c r="AG928" s="212" t="s">
        <v>898</v>
      </c>
      <c r="AH928" s="212"/>
      <c r="AI928" s="212"/>
      <c r="AJ928" s="212"/>
      <c r="AK928" s="212"/>
      <c r="AL928" s="212"/>
      <c r="AM928" s="212"/>
      <c r="AN928" s="212"/>
      <c r="AO928" s="212"/>
      <c r="AP928" s="212"/>
      <c r="AQ928" s="212"/>
      <c r="AR928" s="212"/>
      <c r="AS928" s="212"/>
      <c r="AT928" s="212"/>
      <c r="AU928" s="212"/>
      <c r="AV928" s="212"/>
      <c r="AW928" s="212"/>
      <c r="AX928" s="212"/>
      <c r="AY928" s="212"/>
      <c r="AZ928" s="212"/>
      <c r="BA928" s="212"/>
      <c r="BB928" s="212"/>
      <c r="BC928" s="212"/>
      <c r="BD928" s="212"/>
      <c r="BE928" s="212"/>
      <c r="BF928" s="212"/>
      <c r="BG928" s="212"/>
      <c r="BH928" s="212"/>
    </row>
    <row r="929" spans="1:60" ht="22.5" outlineLevel="2" x14ac:dyDescent="0.2">
      <c r="A929" s="219"/>
      <c r="B929" s="220"/>
      <c r="C929" s="253" t="s">
        <v>911</v>
      </c>
      <c r="D929" s="244"/>
      <c r="E929" s="244"/>
      <c r="F929" s="244"/>
      <c r="G929" s="244"/>
      <c r="H929" s="222"/>
      <c r="I929" s="222"/>
      <c r="J929" s="222"/>
      <c r="K929" s="222"/>
      <c r="L929" s="222"/>
      <c r="M929" s="222"/>
      <c r="N929" s="221"/>
      <c r="O929" s="221"/>
      <c r="P929" s="221"/>
      <c r="Q929" s="221"/>
      <c r="R929" s="222"/>
      <c r="S929" s="222"/>
      <c r="T929" s="222"/>
      <c r="U929" s="222"/>
      <c r="V929" s="222"/>
      <c r="W929" s="222"/>
      <c r="X929" s="222"/>
      <c r="Y929" s="222"/>
      <c r="Z929" s="212"/>
      <c r="AA929" s="212"/>
      <c r="AB929" s="212"/>
      <c r="AC929" s="212"/>
      <c r="AD929" s="212"/>
      <c r="AE929" s="212"/>
      <c r="AF929" s="212"/>
      <c r="AG929" s="212" t="s">
        <v>184</v>
      </c>
      <c r="AH929" s="212"/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45" t="str">
        <f>C929</f>
        <v>Náklady na ztížené provádění stavebních prací v důsledku nepřerušeného provozu na staveništi nebo v případech nepřerušeného provozu v objektech v nichž se stavební práce provádí.</v>
      </c>
      <c r="BB929" s="212"/>
      <c r="BC929" s="212"/>
      <c r="BD929" s="212"/>
      <c r="BE929" s="212"/>
      <c r="BF929" s="212"/>
      <c r="BG929" s="212"/>
      <c r="BH929" s="212"/>
    </row>
    <row r="930" spans="1:60" outlineLevel="2" x14ac:dyDescent="0.2">
      <c r="A930" s="219"/>
      <c r="B930" s="220"/>
      <c r="C930" s="252"/>
      <c r="D930" s="243"/>
      <c r="E930" s="243"/>
      <c r="F930" s="243"/>
      <c r="G930" s="243"/>
      <c r="H930" s="222"/>
      <c r="I930" s="222"/>
      <c r="J930" s="222"/>
      <c r="K930" s="222"/>
      <c r="L930" s="222"/>
      <c r="M930" s="222"/>
      <c r="N930" s="221"/>
      <c r="O930" s="221"/>
      <c r="P930" s="221"/>
      <c r="Q930" s="221"/>
      <c r="R930" s="222"/>
      <c r="S930" s="222"/>
      <c r="T930" s="222"/>
      <c r="U930" s="222"/>
      <c r="V930" s="222"/>
      <c r="W930" s="222"/>
      <c r="X930" s="222"/>
      <c r="Y930" s="222"/>
      <c r="Z930" s="212"/>
      <c r="AA930" s="212"/>
      <c r="AB930" s="212"/>
      <c r="AC930" s="212"/>
      <c r="AD930" s="212"/>
      <c r="AE930" s="212"/>
      <c r="AF930" s="212"/>
      <c r="AG930" s="212" t="s">
        <v>158</v>
      </c>
      <c r="AH930" s="212"/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outlineLevel="1" x14ac:dyDescent="0.2">
      <c r="A931" s="235">
        <v>214</v>
      </c>
      <c r="B931" s="236" t="s">
        <v>912</v>
      </c>
      <c r="C931" s="249" t="s">
        <v>913</v>
      </c>
      <c r="D931" s="237" t="s">
        <v>896</v>
      </c>
      <c r="E931" s="238">
        <v>1</v>
      </c>
      <c r="F931" s="239"/>
      <c r="G931" s="240">
        <f>ROUND(E931*F931,2)</f>
        <v>0</v>
      </c>
      <c r="H931" s="239"/>
      <c r="I931" s="240">
        <f>ROUND(E931*H931,2)</f>
        <v>0</v>
      </c>
      <c r="J931" s="239"/>
      <c r="K931" s="240">
        <f>ROUND(E931*J931,2)</f>
        <v>0</v>
      </c>
      <c r="L931" s="240">
        <v>21</v>
      </c>
      <c r="M931" s="240">
        <f>G931*(1+L931/100)</f>
        <v>0</v>
      </c>
      <c r="N931" s="238">
        <v>0</v>
      </c>
      <c r="O931" s="238">
        <f>ROUND(E931*N931,2)</f>
        <v>0</v>
      </c>
      <c r="P931" s="238">
        <v>0</v>
      </c>
      <c r="Q931" s="238">
        <f>ROUND(E931*P931,2)</f>
        <v>0</v>
      </c>
      <c r="R931" s="240"/>
      <c r="S931" s="240" t="s">
        <v>148</v>
      </c>
      <c r="T931" s="241" t="s">
        <v>320</v>
      </c>
      <c r="U931" s="222">
        <v>0</v>
      </c>
      <c r="V931" s="222">
        <f>ROUND(E931*U931,2)</f>
        <v>0</v>
      </c>
      <c r="W931" s="222"/>
      <c r="X931" s="222" t="s">
        <v>897</v>
      </c>
      <c r="Y931" s="222" t="s">
        <v>151</v>
      </c>
      <c r="Z931" s="212"/>
      <c r="AA931" s="212"/>
      <c r="AB931" s="212"/>
      <c r="AC931" s="212"/>
      <c r="AD931" s="212"/>
      <c r="AE931" s="212"/>
      <c r="AF931" s="212"/>
      <c r="AG931" s="212" t="s">
        <v>898</v>
      </c>
      <c r="AH931" s="212"/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outlineLevel="2" x14ac:dyDescent="0.2">
      <c r="A932" s="219"/>
      <c r="B932" s="220"/>
      <c r="C932" s="253" t="s">
        <v>914</v>
      </c>
      <c r="D932" s="244"/>
      <c r="E932" s="244"/>
      <c r="F932" s="244"/>
      <c r="G932" s="244"/>
      <c r="H932" s="222"/>
      <c r="I932" s="222"/>
      <c r="J932" s="222"/>
      <c r="K932" s="222"/>
      <c r="L932" s="222"/>
      <c r="M932" s="222"/>
      <c r="N932" s="221"/>
      <c r="O932" s="221"/>
      <c r="P932" s="221"/>
      <c r="Q932" s="221"/>
      <c r="R932" s="222"/>
      <c r="S932" s="222"/>
      <c r="T932" s="222"/>
      <c r="U932" s="222"/>
      <c r="V932" s="222"/>
      <c r="W932" s="222"/>
      <c r="X932" s="222"/>
      <c r="Y932" s="222"/>
      <c r="Z932" s="212"/>
      <c r="AA932" s="212"/>
      <c r="AB932" s="212"/>
      <c r="AC932" s="212"/>
      <c r="AD932" s="212"/>
      <c r="AE932" s="212"/>
      <c r="AF932" s="212"/>
      <c r="AG932" s="212" t="s">
        <v>184</v>
      </c>
      <c r="AH932" s="212"/>
      <c r="AI932" s="212"/>
      <c r="AJ932" s="212"/>
      <c r="AK932" s="212"/>
      <c r="AL932" s="212"/>
      <c r="AM932" s="212"/>
      <c r="AN932" s="212"/>
      <c r="AO932" s="212"/>
      <c r="AP932" s="212"/>
      <c r="AQ932" s="212"/>
      <c r="AR932" s="212"/>
      <c r="AS932" s="212"/>
      <c r="AT932" s="212"/>
      <c r="AU932" s="212"/>
      <c r="AV932" s="212"/>
      <c r="AW932" s="212"/>
      <c r="AX932" s="212"/>
      <c r="AY932" s="212"/>
      <c r="AZ932" s="212"/>
      <c r="BA932" s="212"/>
      <c r="BB932" s="212"/>
      <c r="BC932" s="212"/>
      <c r="BD932" s="212"/>
      <c r="BE932" s="212"/>
      <c r="BF932" s="212"/>
      <c r="BG932" s="212"/>
      <c r="BH932" s="212"/>
    </row>
    <row r="933" spans="1:60" outlineLevel="2" x14ac:dyDescent="0.2">
      <c r="A933" s="219"/>
      <c r="B933" s="220"/>
      <c r="C933" s="252"/>
      <c r="D933" s="243"/>
      <c r="E933" s="243"/>
      <c r="F933" s="243"/>
      <c r="G933" s="243"/>
      <c r="H933" s="222"/>
      <c r="I933" s="222"/>
      <c r="J933" s="222"/>
      <c r="K933" s="222"/>
      <c r="L933" s="222"/>
      <c r="M933" s="222"/>
      <c r="N933" s="221"/>
      <c r="O933" s="221"/>
      <c r="P933" s="221"/>
      <c r="Q933" s="221"/>
      <c r="R933" s="222"/>
      <c r="S933" s="222"/>
      <c r="T933" s="222"/>
      <c r="U933" s="222"/>
      <c r="V933" s="222"/>
      <c r="W933" s="222"/>
      <c r="X933" s="222"/>
      <c r="Y933" s="222"/>
      <c r="Z933" s="212"/>
      <c r="AA933" s="212"/>
      <c r="AB933" s="212"/>
      <c r="AC933" s="212"/>
      <c r="AD933" s="212"/>
      <c r="AE933" s="212"/>
      <c r="AF933" s="212"/>
      <c r="AG933" s="212" t="s">
        <v>158</v>
      </c>
      <c r="AH933" s="212"/>
      <c r="AI933" s="212"/>
      <c r="AJ933" s="212"/>
      <c r="AK933" s="212"/>
      <c r="AL933" s="212"/>
      <c r="AM933" s="212"/>
      <c r="AN933" s="212"/>
      <c r="AO933" s="212"/>
      <c r="AP933" s="212"/>
      <c r="AQ933" s="212"/>
      <c r="AR933" s="212"/>
      <c r="AS933" s="212"/>
      <c r="AT933" s="212"/>
      <c r="AU933" s="212"/>
      <c r="AV933" s="212"/>
      <c r="AW933" s="212"/>
      <c r="AX933" s="212"/>
      <c r="AY933" s="212"/>
      <c r="AZ933" s="212"/>
      <c r="BA933" s="212"/>
      <c r="BB933" s="212"/>
      <c r="BC933" s="212"/>
      <c r="BD933" s="212"/>
      <c r="BE933" s="212"/>
      <c r="BF933" s="212"/>
      <c r="BG933" s="212"/>
      <c r="BH933" s="212"/>
    </row>
    <row r="934" spans="1:60" x14ac:dyDescent="0.2">
      <c r="A934" s="228" t="s">
        <v>142</v>
      </c>
      <c r="B934" s="229" t="s">
        <v>114</v>
      </c>
      <c r="C934" s="248" t="s">
        <v>28</v>
      </c>
      <c r="D934" s="230"/>
      <c r="E934" s="231"/>
      <c r="F934" s="232"/>
      <c r="G934" s="232">
        <f>SUMIF(AG935:AG943,"&lt;&gt;NOR",G935:G943)</f>
        <v>0</v>
      </c>
      <c r="H934" s="232"/>
      <c r="I934" s="232">
        <f>SUM(I935:I943)</f>
        <v>0</v>
      </c>
      <c r="J934" s="232"/>
      <c r="K934" s="232">
        <f>SUM(K935:K943)</f>
        <v>0</v>
      </c>
      <c r="L934" s="232"/>
      <c r="M934" s="232">
        <f>SUM(M935:M943)</f>
        <v>0</v>
      </c>
      <c r="N934" s="231"/>
      <c r="O934" s="231">
        <f>SUM(O935:O943)</f>
        <v>0</v>
      </c>
      <c r="P934" s="231"/>
      <c r="Q934" s="231">
        <f>SUM(Q935:Q943)</f>
        <v>0</v>
      </c>
      <c r="R934" s="232"/>
      <c r="S934" s="232"/>
      <c r="T934" s="233"/>
      <c r="U934" s="227"/>
      <c r="V934" s="227">
        <f>SUM(V935:V943)</f>
        <v>0</v>
      </c>
      <c r="W934" s="227"/>
      <c r="X934" s="227"/>
      <c r="Y934" s="227"/>
      <c r="AG934" t="s">
        <v>143</v>
      </c>
    </row>
    <row r="935" spans="1:60" outlineLevel="1" x14ac:dyDescent="0.2">
      <c r="A935" s="235">
        <v>215</v>
      </c>
      <c r="B935" s="236" t="s">
        <v>915</v>
      </c>
      <c r="C935" s="249" t="s">
        <v>916</v>
      </c>
      <c r="D935" s="237" t="s">
        <v>896</v>
      </c>
      <c r="E935" s="238">
        <v>1</v>
      </c>
      <c r="F935" s="239"/>
      <c r="G935" s="240">
        <f>ROUND(E935*F935,2)</f>
        <v>0</v>
      </c>
      <c r="H935" s="239"/>
      <c r="I935" s="240">
        <f>ROUND(E935*H935,2)</f>
        <v>0</v>
      </c>
      <c r="J935" s="239"/>
      <c r="K935" s="240">
        <f>ROUND(E935*J935,2)</f>
        <v>0</v>
      </c>
      <c r="L935" s="240">
        <v>21</v>
      </c>
      <c r="M935" s="240">
        <f>G935*(1+L935/100)</f>
        <v>0</v>
      </c>
      <c r="N935" s="238">
        <v>0</v>
      </c>
      <c r="O935" s="238">
        <f>ROUND(E935*N935,2)</f>
        <v>0</v>
      </c>
      <c r="P935" s="238">
        <v>0</v>
      </c>
      <c r="Q935" s="238">
        <f>ROUND(E935*P935,2)</f>
        <v>0</v>
      </c>
      <c r="R935" s="240"/>
      <c r="S935" s="240" t="s">
        <v>148</v>
      </c>
      <c r="T935" s="241" t="s">
        <v>320</v>
      </c>
      <c r="U935" s="222">
        <v>0</v>
      </c>
      <c r="V935" s="222">
        <f>ROUND(E935*U935,2)</f>
        <v>0</v>
      </c>
      <c r="W935" s="222"/>
      <c r="X935" s="222" t="s">
        <v>897</v>
      </c>
      <c r="Y935" s="222" t="s">
        <v>151</v>
      </c>
      <c r="Z935" s="212"/>
      <c r="AA935" s="212"/>
      <c r="AB935" s="212"/>
      <c r="AC935" s="212"/>
      <c r="AD935" s="212"/>
      <c r="AE935" s="212"/>
      <c r="AF935" s="212"/>
      <c r="AG935" s="212" t="s">
        <v>898</v>
      </c>
      <c r="AH935" s="212"/>
      <c r="AI935" s="212"/>
      <c r="AJ935" s="212"/>
      <c r="AK935" s="212"/>
      <c r="AL935" s="212"/>
      <c r="AM935" s="212"/>
      <c r="AN935" s="212"/>
      <c r="AO935" s="212"/>
      <c r="AP935" s="212"/>
      <c r="AQ935" s="212"/>
      <c r="AR935" s="212"/>
      <c r="AS935" s="212"/>
      <c r="AT935" s="212"/>
      <c r="AU935" s="212"/>
      <c r="AV935" s="212"/>
      <c r="AW935" s="212"/>
      <c r="AX935" s="212"/>
      <c r="AY935" s="212"/>
      <c r="AZ935" s="212"/>
      <c r="BA935" s="212"/>
      <c r="BB935" s="212"/>
      <c r="BC935" s="212"/>
      <c r="BD935" s="212"/>
      <c r="BE935" s="212"/>
      <c r="BF935" s="212"/>
      <c r="BG935" s="212"/>
      <c r="BH935" s="212"/>
    </row>
    <row r="936" spans="1:60" outlineLevel="2" x14ac:dyDescent="0.2">
      <c r="A936" s="219"/>
      <c r="B936" s="220"/>
      <c r="C936" s="253" t="s">
        <v>917</v>
      </c>
      <c r="D936" s="244"/>
      <c r="E936" s="244"/>
      <c r="F936" s="244"/>
      <c r="G936" s="244"/>
      <c r="H936" s="222"/>
      <c r="I936" s="222"/>
      <c r="J936" s="222"/>
      <c r="K936" s="222"/>
      <c r="L936" s="222"/>
      <c r="M936" s="222"/>
      <c r="N936" s="221"/>
      <c r="O936" s="221"/>
      <c r="P936" s="221"/>
      <c r="Q936" s="221"/>
      <c r="R936" s="222"/>
      <c r="S936" s="222"/>
      <c r="T936" s="222"/>
      <c r="U936" s="222"/>
      <c r="V936" s="222"/>
      <c r="W936" s="222"/>
      <c r="X936" s="222"/>
      <c r="Y936" s="222"/>
      <c r="Z936" s="212"/>
      <c r="AA936" s="212"/>
      <c r="AB936" s="212"/>
      <c r="AC936" s="212"/>
      <c r="AD936" s="212"/>
      <c r="AE936" s="212"/>
      <c r="AF936" s="212"/>
      <c r="AG936" s="212" t="s">
        <v>184</v>
      </c>
      <c r="AH936" s="212"/>
      <c r="AI936" s="212"/>
      <c r="AJ936" s="212"/>
      <c r="AK936" s="212"/>
      <c r="AL936" s="212"/>
      <c r="AM936" s="212"/>
      <c r="AN936" s="212"/>
      <c r="AO936" s="212"/>
      <c r="AP936" s="212"/>
      <c r="AQ936" s="212"/>
      <c r="AR936" s="212"/>
      <c r="AS936" s="212"/>
      <c r="AT936" s="212"/>
      <c r="AU936" s="212"/>
      <c r="AV936" s="212"/>
      <c r="AW936" s="212"/>
      <c r="AX936" s="212"/>
      <c r="AY936" s="212"/>
      <c r="AZ936" s="212"/>
      <c r="BA936" s="212"/>
      <c r="BB936" s="212"/>
      <c r="BC936" s="212"/>
      <c r="BD936" s="212"/>
      <c r="BE936" s="212"/>
      <c r="BF936" s="212"/>
      <c r="BG936" s="212"/>
      <c r="BH936" s="212"/>
    </row>
    <row r="937" spans="1:60" outlineLevel="2" x14ac:dyDescent="0.2">
      <c r="A937" s="219"/>
      <c r="B937" s="220"/>
      <c r="C937" s="252"/>
      <c r="D937" s="243"/>
      <c r="E937" s="243"/>
      <c r="F937" s="243"/>
      <c r="G937" s="243"/>
      <c r="H937" s="222"/>
      <c r="I937" s="222"/>
      <c r="J937" s="222"/>
      <c r="K937" s="222"/>
      <c r="L937" s="222"/>
      <c r="M937" s="222"/>
      <c r="N937" s="221"/>
      <c r="O937" s="221"/>
      <c r="P937" s="221"/>
      <c r="Q937" s="221"/>
      <c r="R937" s="222"/>
      <c r="S937" s="222"/>
      <c r="T937" s="222"/>
      <c r="U937" s="222"/>
      <c r="V937" s="222"/>
      <c r="W937" s="222"/>
      <c r="X937" s="222"/>
      <c r="Y937" s="222"/>
      <c r="Z937" s="212"/>
      <c r="AA937" s="212"/>
      <c r="AB937" s="212"/>
      <c r="AC937" s="212"/>
      <c r="AD937" s="212"/>
      <c r="AE937" s="212"/>
      <c r="AF937" s="212"/>
      <c r="AG937" s="212" t="s">
        <v>158</v>
      </c>
      <c r="AH937" s="212"/>
      <c r="AI937" s="212"/>
      <c r="AJ937" s="212"/>
      <c r="AK937" s="212"/>
      <c r="AL937" s="212"/>
      <c r="AM937" s="212"/>
      <c r="AN937" s="212"/>
      <c r="AO937" s="212"/>
      <c r="AP937" s="212"/>
      <c r="AQ937" s="212"/>
      <c r="AR937" s="212"/>
      <c r="AS937" s="212"/>
      <c r="AT937" s="212"/>
      <c r="AU937" s="212"/>
      <c r="AV937" s="212"/>
      <c r="AW937" s="212"/>
      <c r="AX937" s="212"/>
      <c r="AY937" s="212"/>
      <c r="AZ937" s="212"/>
      <c r="BA937" s="212"/>
      <c r="BB937" s="212"/>
      <c r="BC937" s="212"/>
      <c r="BD937" s="212"/>
      <c r="BE937" s="212"/>
      <c r="BF937" s="212"/>
      <c r="BG937" s="212"/>
      <c r="BH937" s="212"/>
    </row>
    <row r="938" spans="1:60" outlineLevel="1" x14ac:dyDescent="0.2">
      <c r="A938" s="235">
        <v>216</v>
      </c>
      <c r="B938" s="236" t="s">
        <v>918</v>
      </c>
      <c r="C938" s="249" t="s">
        <v>919</v>
      </c>
      <c r="D938" s="237" t="s">
        <v>896</v>
      </c>
      <c r="E938" s="238">
        <v>1</v>
      </c>
      <c r="F938" s="239"/>
      <c r="G938" s="240">
        <f>ROUND(E938*F938,2)</f>
        <v>0</v>
      </c>
      <c r="H938" s="239"/>
      <c r="I938" s="240">
        <f>ROUND(E938*H938,2)</f>
        <v>0</v>
      </c>
      <c r="J938" s="239"/>
      <c r="K938" s="240">
        <f>ROUND(E938*J938,2)</f>
        <v>0</v>
      </c>
      <c r="L938" s="240">
        <v>21</v>
      </c>
      <c r="M938" s="240">
        <f>G938*(1+L938/100)</f>
        <v>0</v>
      </c>
      <c r="N938" s="238">
        <v>0</v>
      </c>
      <c r="O938" s="238">
        <f>ROUND(E938*N938,2)</f>
        <v>0</v>
      </c>
      <c r="P938" s="238">
        <v>0</v>
      </c>
      <c r="Q938" s="238">
        <f>ROUND(E938*P938,2)</f>
        <v>0</v>
      </c>
      <c r="R938" s="240"/>
      <c r="S938" s="240" t="s">
        <v>148</v>
      </c>
      <c r="T938" s="241" t="s">
        <v>320</v>
      </c>
      <c r="U938" s="222">
        <v>0</v>
      </c>
      <c r="V938" s="222">
        <f>ROUND(E938*U938,2)</f>
        <v>0</v>
      </c>
      <c r="W938" s="222"/>
      <c r="X938" s="222" t="s">
        <v>897</v>
      </c>
      <c r="Y938" s="222" t="s">
        <v>151</v>
      </c>
      <c r="Z938" s="212"/>
      <c r="AA938" s="212"/>
      <c r="AB938" s="212"/>
      <c r="AC938" s="212"/>
      <c r="AD938" s="212"/>
      <c r="AE938" s="212"/>
      <c r="AF938" s="212"/>
      <c r="AG938" s="212" t="s">
        <v>898</v>
      </c>
      <c r="AH938" s="212"/>
      <c r="AI938" s="212"/>
      <c r="AJ938" s="212"/>
      <c r="AK938" s="212"/>
      <c r="AL938" s="212"/>
      <c r="AM938" s="212"/>
      <c r="AN938" s="212"/>
      <c r="AO938" s="212"/>
      <c r="AP938" s="212"/>
      <c r="AQ938" s="212"/>
      <c r="AR938" s="212"/>
      <c r="AS938" s="212"/>
      <c r="AT938" s="212"/>
      <c r="AU938" s="212"/>
      <c r="AV938" s="212"/>
      <c r="AW938" s="212"/>
      <c r="AX938" s="212"/>
      <c r="AY938" s="212"/>
      <c r="AZ938" s="212"/>
      <c r="BA938" s="212"/>
      <c r="BB938" s="212"/>
      <c r="BC938" s="212"/>
      <c r="BD938" s="212"/>
      <c r="BE938" s="212"/>
      <c r="BF938" s="212"/>
      <c r="BG938" s="212"/>
      <c r="BH938" s="212"/>
    </row>
    <row r="939" spans="1:60" ht="22.5" outlineLevel="2" x14ac:dyDescent="0.2">
      <c r="A939" s="219"/>
      <c r="B939" s="220"/>
      <c r="C939" s="253" t="s">
        <v>920</v>
      </c>
      <c r="D939" s="244"/>
      <c r="E939" s="244"/>
      <c r="F939" s="244"/>
      <c r="G939" s="244"/>
      <c r="H939" s="222"/>
      <c r="I939" s="222"/>
      <c r="J939" s="222"/>
      <c r="K939" s="222"/>
      <c r="L939" s="222"/>
      <c r="M939" s="222"/>
      <c r="N939" s="221"/>
      <c r="O939" s="221"/>
      <c r="P939" s="221"/>
      <c r="Q939" s="221"/>
      <c r="R939" s="222"/>
      <c r="S939" s="222"/>
      <c r="T939" s="222"/>
      <c r="U939" s="222"/>
      <c r="V939" s="222"/>
      <c r="W939" s="222"/>
      <c r="X939" s="222"/>
      <c r="Y939" s="222"/>
      <c r="Z939" s="212"/>
      <c r="AA939" s="212"/>
      <c r="AB939" s="212"/>
      <c r="AC939" s="212"/>
      <c r="AD939" s="212"/>
      <c r="AE939" s="212"/>
      <c r="AF939" s="212"/>
      <c r="AG939" s="212" t="s">
        <v>184</v>
      </c>
      <c r="AH939" s="212"/>
      <c r="AI939" s="212"/>
      <c r="AJ939" s="212"/>
      <c r="AK939" s="212"/>
      <c r="AL939" s="212"/>
      <c r="AM939" s="212"/>
      <c r="AN939" s="212"/>
      <c r="AO939" s="212"/>
      <c r="AP939" s="212"/>
      <c r="AQ939" s="212"/>
      <c r="AR939" s="212"/>
      <c r="AS939" s="212"/>
      <c r="AT939" s="212"/>
      <c r="AU939" s="212"/>
      <c r="AV939" s="212"/>
      <c r="AW939" s="212"/>
      <c r="AX939" s="212"/>
      <c r="AY939" s="212"/>
      <c r="AZ939" s="212"/>
      <c r="BA939" s="245" t="str">
        <f>C939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39" s="212"/>
      <c r="BC939" s="212"/>
      <c r="BD939" s="212"/>
      <c r="BE939" s="212"/>
      <c r="BF939" s="212"/>
      <c r="BG939" s="212"/>
      <c r="BH939" s="212"/>
    </row>
    <row r="940" spans="1:60" outlineLevel="2" x14ac:dyDescent="0.2">
      <c r="A940" s="219"/>
      <c r="B940" s="220"/>
      <c r="C940" s="252"/>
      <c r="D940" s="243"/>
      <c r="E940" s="243"/>
      <c r="F940" s="243"/>
      <c r="G940" s="243"/>
      <c r="H940" s="222"/>
      <c r="I940" s="222"/>
      <c r="J940" s="222"/>
      <c r="K940" s="222"/>
      <c r="L940" s="222"/>
      <c r="M940" s="222"/>
      <c r="N940" s="221"/>
      <c r="O940" s="221"/>
      <c r="P940" s="221"/>
      <c r="Q940" s="221"/>
      <c r="R940" s="222"/>
      <c r="S940" s="222"/>
      <c r="T940" s="222"/>
      <c r="U940" s="222"/>
      <c r="V940" s="222"/>
      <c r="W940" s="222"/>
      <c r="X940" s="222"/>
      <c r="Y940" s="222"/>
      <c r="Z940" s="212"/>
      <c r="AA940" s="212"/>
      <c r="AB940" s="212"/>
      <c r="AC940" s="212"/>
      <c r="AD940" s="212"/>
      <c r="AE940" s="212"/>
      <c r="AF940" s="212"/>
      <c r="AG940" s="212" t="s">
        <v>158</v>
      </c>
      <c r="AH940" s="212"/>
      <c r="AI940" s="212"/>
      <c r="AJ940" s="212"/>
      <c r="AK940" s="212"/>
      <c r="AL940" s="212"/>
      <c r="AM940" s="212"/>
      <c r="AN940" s="212"/>
      <c r="AO940" s="212"/>
      <c r="AP940" s="212"/>
      <c r="AQ940" s="212"/>
      <c r="AR940" s="212"/>
      <c r="AS940" s="212"/>
      <c r="AT940" s="212"/>
      <c r="AU940" s="212"/>
      <c r="AV940" s="212"/>
      <c r="AW940" s="212"/>
      <c r="AX940" s="212"/>
      <c r="AY940" s="212"/>
      <c r="AZ940" s="212"/>
      <c r="BA940" s="212"/>
      <c r="BB940" s="212"/>
      <c r="BC940" s="212"/>
      <c r="BD940" s="212"/>
      <c r="BE940" s="212"/>
      <c r="BF940" s="212"/>
      <c r="BG940" s="212"/>
      <c r="BH940" s="212"/>
    </row>
    <row r="941" spans="1:60" outlineLevel="1" x14ac:dyDescent="0.2">
      <c r="A941" s="235">
        <v>217</v>
      </c>
      <c r="B941" s="236" t="s">
        <v>921</v>
      </c>
      <c r="C941" s="249" t="s">
        <v>922</v>
      </c>
      <c r="D941" s="237" t="s">
        <v>896</v>
      </c>
      <c r="E941" s="238">
        <v>1</v>
      </c>
      <c r="F941" s="239"/>
      <c r="G941" s="240">
        <f>ROUND(E941*F941,2)</f>
        <v>0</v>
      </c>
      <c r="H941" s="239"/>
      <c r="I941" s="240">
        <f>ROUND(E941*H941,2)</f>
        <v>0</v>
      </c>
      <c r="J941" s="239"/>
      <c r="K941" s="240">
        <f>ROUND(E941*J941,2)</f>
        <v>0</v>
      </c>
      <c r="L941" s="240">
        <v>21</v>
      </c>
      <c r="M941" s="240">
        <f>G941*(1+L941/100)</f>
        <v>0</v>
      </c>
      <c r="N941" s="238">
        <v>0</v>
      </c>
      <c r="O941" s="238">
        <f>ROUND(E941*N941,2)</f>
        <v>0</v>
      </c>
      <c r="P941" s="238">
        <v>0</v>
      </c>
      <c r="Q941" s="238">
        <f>ROUND(E941*P941,2)</f>
        <v>0</v>
      </c>
      <c r="R941" s="240"/>
      <c r="S941" s="240" t="s">
        <v>148</v>
      </c>
      <c r="T941" s="241" t="s">
        <v>320</v>
      </c>
      <c r="U941" s="222">
        <v>0</v>
      </c>
      <c r="V941" s="222">
        <f>ROUND(E941*U941,2)</f>
        <v>0</v>
      </c>
      <c r="W941" s="222"/>
      <c r="X941" s="222" t="s">
        <v>897</v>
      </c>
      <c r="Y941" s="222" t="s">
        <v>151</v>
      </c>
      <c r="Z941" s="212"/>
      <c r="AA941" s="212"/>
      <c r="AB941" s="212"/>
      <c r="AC941" s="212"/>
      <c r="AD941" s="212"/>
      <c r="AE941" s="212"/>
      <c r="AF941" s="212"/>
      <c r="AG941" s="212" t="s">
        <v>898</v>
      </c>
      <c r="AH941" s="212"/>
      <c r="AI941" s="212"/>
      <c r="AJ941" s="212"/>
      <c r="AK941" s="212"/>
      <c r="AL941" s="212"/>
      <c r="AM941" s="212"/>
      <c r="AN941" s="212"/>
      <c r="AO941" s="212"/>
      <c r="AP941" s="212"/>
      <c r="AQ941" s="212"/>
      <c r="AR941" s="212"/>
      <c r="AS941" s="212"/>
      <c r="AT941" s="212"/>
      <c r="AU941" s="212"/>
      <c r="AV941" s="212"/>
      <c r="AW941" s="212"/>
      <c r="AX941" s="212"/>
      <c r="AY941" s="212"/>
      <c r="AZ941" s="212"/>
      <c r="BA941" s="212"/>
      <c r="BB941" s="212"/>
      <c r="BC941" s="212"/>
      <c r="BD941" s="212"/>
      <c r="BE941" s="212"/>
      <c r="BF941" s="212"/>
      <c r="BG941" s="212"/>
      <c r="BH941" s="212"/>
    </row>
    <row r="942" spans="1:60" outlineLevel="2" x14ac:dyDescent="0.2">
      <c r="A942" s="219"/>
      <c r="B942" s="220"/>
      <c r="C942" s="253" t="s">
        <v>923</v>
      </c>
      <c r="D942" s="244"/>
      <c r="E942" s="244"/>
      <c r="F942" s="244"/>
      <c r="G942" s="244"/>
      <c r="H942" s="222"/>
      <c r="I942" s="222"/>
      <c r="J942" s="222"/>
      <c r="K942" s="222"/>
      <c r="L942" s="222"/>
      <c r="M942" s="222"/>
      <c r="N942" s="221"/>
      <c r="O942" s="221"/>
      <c r="P942" s="221"/>
      <c r="Q942" s="221"/>
      <c r="R942" s="222"/>
      <c r="S942" s="222"/>
      <c r="T942" s="222"/>
      <c r="U942" s="222"/>
      <c r="V942" s="222"/>
      <c r="W942" s="222"/>
      <c r="X942" s="222"/>
      <c r="Y942" s="222"/>
      <c r="Z942" s="212"/>
      <c r="AA942" s="212"/>
      <c r="AB942" s="212"/>
      <c r="AC942" s="212"/>
      <c r="AD942" s="212"/>
      <c r="AE942" s="212"/>
      <c r="AF942" s="212"/>
      <c r="AG942" s="212" t="s">
        <v>184</v>
      </c>
      <c r="AH942" s="212"/>
      <c r="AI942" s="212"/>
      <c r="AJ942" s="212"/>
      <c r="AK942" s="212"/>
      <c r="AL942" s="212"/>
      <c r="AM942" s="212"/>
      <c r="AN942" s="212"/>
      <c r="AO942" s="212"/>
      <c r="AP942" s="212"/>
      <c r="AQ942" s="212"/>
      <c r="AR942" s="212"/>
      <c r="AS942" s="212"/>
      <c r="AT942" s="212"/>
      <c r="AU942" s="212"/>
      <c r="AV942" s="212"/>
      <c r="AW942" s="212"/>
      <c r="AX942" s="212"/>
      <c r="AY942" s="212"/>
      <c r="AZ942" s="212"/>
      <c r="BA942" s="245" t="str">
        <f>C942</f>
        <v>Náklady zhotovitele, které vzniknou v souvislosti s povinnostmi zhotovitele při předání a převzetí díla.</v>
      </c>
      <c r="BB942" s="212"/>
      <c r="BC942" s="212"/>
      <c r="BD942" s="212"/>
      <c r="BE942" s="212"/>
      <c r="BF942" s="212"/>
      <c r="BG942" s="212"/>
      <c r="BH942" s="212"/>
    </row>
    <row r="943" spans="1:60" outlineLevel="2" x14ac:dyDescent="0.2">
      <c r="A943" s="219"/>
      <c r="B943" s="220"/>
      <c r="C943" s="252"/>
      <c r="D943" s="243"/>
      <c r="E943" s="243"/>
      <c r="F943" s="243"/>
      <c r="G943" s="243"/>
      <c r="H943" s="222"/>
      <c r="I943" s="222"/>
      <c r="J943" s="222"/>
      <c r="K943" s="222"/>
      <c r="L943" s="222"/>
      <c r="M943" s="222"/>
      <c r="N943" s="221"/>
      <c r="O943" s="221"/>
      <c r="P943" s="221"/>
      <c r="Q943" s="221"/>
      <c r="R943" s="222"/>
      <c r="S943" s="222"/>
      <c r="T943" s="222"/>
      <c r="U943" s="222"/>
      <c r="V943" s="222"/>
      <c r="W943" s="222"/>
      <c r="X943" s="222"/>
      <c r="Y943" s="222"/>
      <c r="Z943" s="212"/>
      <c r="AA943" s="212"/>
      <c r="AB943" s="212"/>
      <c r="AC943" s="212"/>
      <c r="AD943" s="212"/>
      <c r="AE943" s="212"/>
      <c r="AF943" s="212"/>
      <c r="AG943" s="212" t="s">
        <v>158</v>
      </c>
      <c r="AH943" s="212"/>
      <c r="AI943" s="212"/>
      <c r="AJ943" s="212"/>
      <c r="AK943" s="212"/>
      <c r="AL943" s="212"/>
      <c r="AM943" s="212"/>
      <c r="AN943" s="212"/>
      <c r="AO943" s="212"/>
      <c r="AP943" s="212"/>
      <c r="AQ943" s="212"/>
      <c r="AR943" s="212"/>
      <c r="AS943" s="212"/>
      <c r="AT943" s="212"/>
      <c r="AU943" s="212"/>
      <c r="AV943" s="212"/>
      <c r="AW943" s="212"/>
      <c r="AX943" s="212"/>
      <c r="AY943" s="212"/>
      <c r="AZ943" s="212"/>
      <c r="BA943" s="212"/>
      <c r="BB943" s="212"/>
      <c r="BC943" s="212"/>
      <c r="BD943" s="212"/>
      <c r="BE943" s="212"/>
      <c r="BF943" s="212"/>
      <c r="BG943" s="212"/>
      <c r="BH943" s="212"/>
    </row>
    <row r="944" spans="1:60" x14ac:dyDescent="0.2">
      <c r="A944" s="228" t="s">
        <v>142</v>
      </c>
      <c r="B944" s="229" t="s">
        <v>108</v>
      </c>
      <c r="C944" s="248" t="s">
        <v>109</v>
      </c>
      <c r="D944" s="230"/>
      <c r="E944" s="231"/>
      <c r="F944" s="232"/>
      <c r="G944" s="232">
        <f>SUMIF(AG945:AG956,"&lt;&gt;NOR",G945:G956)</f>
        <v>0</v>
      </c>
      <c r="H944" s="232"/>
      <c r="I944" s="232">
        <f>SUM(I945:I956)</f>
        <v>0</v>
      </c>
      <c r="J944" s="232"/>
      <c r="K944" s="232">
        <f>SUM(K945:K956)</f>
        <v>0</v>
      </c>
      <c r="L944" s="232"/>
      <c r="M944" s="232">
        <f>SUM(M945:M956)</f>
        <v>0</v>
      </c>
      <c r="N944" s="231"/>
      <c r="O944" s="231">
        <f>SUM(O945:O956)</f>
        <v>0</v>
      </c>
      <c r="P944" s="231"/>
      <c r="Q944" s="231">
        <f>SUM(Q945:Q956)</f>
        <v>0</v>
      </c>
      <c r="R944" s="232"/>
      <c r="S944" s="232"/>
      <c r="T944" s="233"/>
      <c r="U944" s="227"/>
      <c r="V944" s="227">
        <f>SUM(V945:V956)</f>
        <v>0</v>
      </c>
      <c r="W944" s="227"/>
      <c r="X944" s="227"/>
      <c r="Y944" s="227"/>
      <c r="AG944" t="s">
        <v>143</v>
      </c>
    </row>
    <row r="945" spans="1:60" outlineLevel="1" x14ac:dyDescent="0.2">
      <c r="A945" s="235">
        <v>218</v>
      </c>
      <c r="B945" s="236" t="s">
        <v>924</v>
      </c>
      <c r="C945" s="249" t="s">
        <v>925</v>
      </c>
      <c r="D945" s="237" t="s">
        <v>926</v>
      </c>
      <c r="E945" s="238">
        <v>1</v>
      </c>
      <c r="F945" s="239"/>
      <c r="G945" s="240">
        <f>ROUND(E945*F945,2)</f>
        <v>0</v>
      </c>
      <c r="H945" s="239"/>
      <c r="I945" s="240">
        <f>ROUND(E945*H945,2)</f>
        <v>0</v>
      </c>
      <c r="J945" s="239"/>
      <c r="K945" s="240">
        <f>ROUND(E945*J945,2)</f>
        <v>0</v>
      </c>
      <c r="L945" s="240">
        <v>21</v>
      </c>
      <c r="M945" s="240">
        <f>G945*(1+L945/100)</f>
        <v>0</v>
      </c>
      <c r="N945" s="238">
        <v>0</v>
      </c>
      <c r="O945" s="238">
        <f>ROUND(E945*N945,2)</f>
        <v>0</v>
      </c>
      <c r="P945" s="238">
        <v>0</v>
      </c>
      <c r="Q945" s="238">
        <f>ROUND(E945*P945,2)</f>
        <v>0</v>
      </c>
      <c r="R945" s="240"/>
      <c r="S945" s="240" t="s">
        <v>189</v>
      </c>
      <c r="T945" s="241" t="s">
        <v>320</v>
      </c>
      <c r="U945" s="222">
        <v>0</v>
      </c>
      <c r="V945" s="222">
        <f>ROUND(E945*U945,2)</f>
        <v>0</v>
      </c>
      <c r="W945" s="222"/>
      <c r="X945" s="222" t="s">
        <v>150</v>
      </c>
      <c r="Y945" s="222" t="s">
        <v>151</v>
      </c>
      <c r="Z945" s="212"/>
      <c r="AA945" s="212"/>
      <c r="AB945" s="212"/>
      <c r="AC945" s="212"/>
      <c r="AD945" s="212"/>
      <c r="AE945" s="212"/>
      <c r="AF945" s="212"/>
      <c r="AG945" s="212" t="s">
        <v>152</v>
      </c>
      <c r="AH945" s="212"/>
      <c r="AI945" s="212"/>
      <c r="AJ945" s="212"/>
      <c r="AK945" s="212"/>
      <c r="AL945" s="212"/>
      <c r="AM945" s="212"/>
      <c r="AN945" s="212"/>
      <c r="AO945" s="212"/>
      <c r="AP945" s="212"/>
      <c r="AQ945" s="212"/>
      <c r="AR945" s="212"/>
      <c r="AS945" s="212"/>
      <c r="AT945" s="212"/>
      <c r="AU945" s="212"/>
      <c r="AV945" s="212"/>
      <c r="AW945" s="212"/>
      <c r="AX945" s="212"/>
      <c r="AY945" s="212"/>
      <c r="AZ945" s="212"/>
      <c r="BA945" s="212"/>
      <c r="BB945" s="212"/>
      <c r="BC945" s="212"/>
      <c r="BD945" s="212"/>
      <c r="BE945" s="212"/>
      <c r="BF945" s="212"/>
      <c r="BG945" s="212"/>
      <c r="BH945" s="212"/>
    </row>
    <row r="946" spans="1:60" outlineLevel="2" x14ac:dyDescent="0.2">
      <c r="A946" s="219"/>
      <c r="B946" s="220"/>
      <c r="C946" s="257"/>
      <c r="D946" s="247"/>
      <c r="E946" s="247"/>
      <c r="F946" s="247"/>
      <c r="G946" s="247"/>
      <c r="H946" s="222"/>
      <c r="I946" s="222"/>
      <c r="J946" s="222"/>
      <c r="K946" s="222"/>
      <c r="L946" s="222"/>
      <c r="M946" s="222"/>
      <c r="N946" s="221"/>
      <c r="O946" s="221"/>
      <c r="P946" s="221"/>
      <c r="Q946" s="221"/>
      <c r="R946" s="222"/>
      <c r="S946" s="222"/>
      <c r="T946" s="222"/>
      <c r="U946" s="222"/>
      <c r="V946" s="222"/>
      <c r="W946" s="222"/>
      <c r="X946" s="222"/>
      <c r="Y946" s="222"/>
      <c r="Z946" s="212"/>
      <c r="AA946" s="212"/>
      <c r="AB946" s="212"/>
      <c r="AC946" s="212"/>
      <c r="AD946" s="212"/>
      <c r="AE946" s="212"/>
      <c r="AF946" s="212"/>
      <c r="AG946" s="212" t="s">
        <v>158</v>
      </c>
      <c r="AH946" s="212"/>
      <c r="AI946" s="212"/>
      <c r="AJ946" s="212"/>
      <c r="AK946" s="212"/>
      <c r="AL946" s="212"/>
      <c r="AM946" s="212"/>
      <c r="AN946" s="212"/>
      <c r="AO946" s="212"/>
      <c r="AP946" s="212"/>
      <c r="AQ946" s="212"/>
      <c r="AR946" s="212"/>
      <c r="AS946" s="212"/>
      <c r="AT946" s="212"/>
      <c r="AU946" s="212"/>
      <c r="AV946" s="212"/>
      <c r="AW946" s="212"/>
      <c r="AX946" s="212"/>
      <c r="AY946" s="212"/>
      <c r="AZ946" s="212"/>
      <c r="BA946" s="212"/>
      <c r="BB946" s="212"/>
      <c r="BC946" s="212"/>
      <c r="BD946" s="212"/>
      <c r="BE946" s="212"/>
      <c r="BF946" s="212"/>
      <c r="BG946" s="212"/>
      <c r="BH946" s="212"/>
    </row>
    <row r="947" spans="1:60" outlineLevel="1" x14ac:dyDescent="0.2">
      <c r="A947" s="235">
        <v>219</v>
      </c>
      <c r="B947" s="236" t="s">
        <v>927</v>
      </c>
      <c r="C947" s="249" t="s">
        <v>928</v>
      </c>
      <c r="D947" s="237" t="s">
        <v>926</v>
      </c>
      <c r="E947" s="238">
        <v>1</v>
      </c>
      <c r="F947" s="239"/>
      <c r="G947" s="240">
        <f>ROUND(E947*F947,2)</f>
        <v>0</v>
      </c>
      <c r="H947" s="239"/>
      <c r="I947" s="240">
        <f>ROUND(E947*H947,2)</f>
        <v>0</v>
      </c>
      <c r="J947" s="239"/>
      <c r="K947" s="240">
        <f>ROUND(E947*J947,2)</f>
        <v>0</v>
      </c>
      <c r="L947" s="240">
        <v>21</v>
      </c>
      <c r="M947" s="240">
        <f>G947*(1+L947/100)</f>
        <v>0</v>
      </c>
      <c r="N947" s="238">
        <v>0</v>
      </c>
      <c r="O947" s="238">
        <f>ROUND(E947*N947,2)</f>
        <v>0</v>
      </c>
      <c r="P947" s="238">
        <v>0</v>
      </c>
      <c r="Q947" s="238">
        <f>ROUND(E947*P947,2)</f>
        <v>0</v>
      </c>
      <c r="R947" s="240"/>
      <c r="S947" s="240" t="s">
        <v>189</v>
      </c>
      <c r="T947" s="241" t="s">
        <v>320</v>
      </c>
      <c r="U947" s="222">
        <v>0</v>
      </c>
      <c r="V947" s="222">
        <f>ROUND(E947*U947,2)</f>
        <v>0</v>
      </c>
      <c r="W947" s="222"/>
      <c r="X947" s="222" t="s">
        <v>150</v>
      </c>
      <c r="Y947" s="222" t="s">
        <v>151</v>
      </c>
      <c r="Z947" s="212"/>
      <c r="AA947" s="212"/>
      <c r="AB947" s="212"/>
      <c r="AC947" s="212"/>
      <c r="AD947" s="212"/>
      <c r="AE947" s="212"/>
      <c r="AF947" s="212"/>
      <c r="AG947" s="212" t="s">
        <v>152</v>
      </c>
      <c r="AH947" s="212"/>
      <c r="AI947" s="212"/>
      <c r="AJ947" s="212"/>
      <c r="AK947" s="212"/>
      <c r="AL947" s="212"/>
      <c r="AM947" s="212"/>
      <c r="AN947" s="212"/>
      <c r="AO947" s="212"/>
      <c r="AP947" s="212"/>
      <c r="AQ947" s="212"/>
      <c r="AR947" s="212"/>
      <c r="AS947" s="212"/>
      <c r="AT947" s="212"/>
      <c r="AU947" s="212"/>
      <c r="AV947" s="212"/>
      <c r="AW947" s="212"/>
      <c r="AX947" s="212"/>
      <c r="AY947" s="212"/>
      <c r="AZ947" s="212"/>
      <c r="BA947" s="212"/>
      <c r="BB947" s="212"/>
      <c r="BC947" s="212"/>
      <c r="BD947" s="212"/>
      <c r="BE947" s="212"/>
      <c r="BF947" s="212"/>
      <c r="BG947" s="212"/>
      <c r="BH947" s="212"/>
    </row>
    <row r="948" spans="1:60" outlineLevel="2" x14ac:dyDescent="0.2">
      <c r="A948" s="219"/>
      <c r="B948" s="220"/>
      <c r="C948" s="257"/>
      <c r="D948" s="247"/>
      <c r="E948" s="247"/>
      <c r="F948" s="247"/>
      <c r="G948" s="247"/>
      <c r="H948" s="222"/>
      <c r="I948" s="222"/>
      <c r="J948" s="222"/>
      <c r="K948" s="222"/>
      <c r="L948" s="222"/>
      <c r="M948" s="222"/>
      <c r="N948" s="221"/>
      <c r="O948" s="221"/>
      <c r="P948" s="221"/>
      <c r="Q948" s="221"/>
      <c r="R948" s="222"/>
      <c r="S948" s="222"/>
      <c r="T948" s="222"/>
      <c r="U948" s="222"/>
      <c r="V948" s="222"/>
      <c r="W948" s="222"/>
      <c r="X948" s="222"/>
      <c r="Y948" s="222"/>
      <c r="Z948" s="212"/>
      <c r="AA948" s="212"/>
      <c r="AB948" s="212"/>
      <c r="AC948" s="212"/>
      <c r="AD948" s="212"/>
      <c r="AE948" s="212"/>
      <c r="AF948" s="212"/>
      <c r="AG948" s="212" t="s">
        <v>158</v>
      </c>
      <c r="AH948" s="212"/>
      <c r="AI948" s="212"/>
      <c r="AJ948" s="212"/>
      <c r="AK948" s="212"/>
      <c r="AL948" s="212"/>
      <c r="AM948" s="212"/>
      <c r="AN948" s="212"/>
      <c r="AO948" s="212"/>
      <c r="AP948" s="212"/>
      <c r="AQ948" s="212"/>
      <c r="AR948" s="212"/>
      <c r="AS948" s="212"/>
      <c r="AT948" s="212"/>
      <c r="AU948" s="212"/>
      <c r="AV948" s="212"/>
      <c r="AW948" s="212"/>
      <c r="AX948" s="212"/>
      <c r="AY948" s="212"/>
      <c r="AZ948" s="212"/>
      <c r="BA948" s="212"/>
      <c r="BB948" s="212"/>
      <c r="BC948" s="212"/>
      <c r="BD948" s="212"/>
      <c r="BE948" s="212"/>
      <c r="BF948" s="212"/>
      <c r="BG948" s="212"/>
      <c r="BH948" s="212"/>
    </row>
    <row r="949" spans="1:60" outlineLevel="1" x14ac:dyDescent="0.2">
      <c r="A949" s="235">
        <v>220</v>
      </c>
      <c r="B949" s="236" t="s">
        <v>929</v>
      </c>
      <c r="C949" s="249" t="s">
        <v>930</v>
      </c>
      <c r="D949" s="237" t="s">
        <v>926</v>
      </c>
      <c r="E949" s="238">
        <v>1</v>
      </c>
      <c r="F949" s="239"/>
      <c r="G949" s="240">
        <f>ROUND(E949*F949,2)</f>
        <v>0</v>
      </c>
      <c r="H949" s="239"/>
      <c r="I949" s="240">
        <f>ROUND(E949*H949,2)</f>
        <v>0</v>
      </c>
      <c r="J949" s="239"/>
      <c r="K949" s="240">
        <f>ROUND(E949*J949,2)</f>
        <v>0</v>
      </c>
      <c r="L949" s="240">
        <v>21</v>
      </c>
      <c r="M949" s="240">
        <f>G949*(1+L949/100)</f>
        <v>0</v>
      </c>
      <c r="N949" s="238">
        <v>0</v>
      </c>
      <c r="O949" s="238">
        <f>ROUND(E949*N949,2)</f>
        <v>0</v>
      </c>
      <c r="P949" s="238">
        <v>0</v>
      </c>
      <c r="Q949" s="238">
        <f>ROUND(E949*P949,2)</f>
        <v>0</v>
      </c>
      <c r="R949" s="240"/>
      <c r="S949" s="240" t="s">
        <v>189</v>
      </c>
      <c r="T949" s="241" t="s">
        <v>320</v>
      </c>
      <c r="U949" s="222">
        <v>0</v>
      </c>
      <c r="V949" s="222">
        <f>ROUND(E949*U949,2)</f>
        <v>0</v>
      </c>
      <c r="W949" s="222"/>
      <c r="X949" s="222" t="s">
        <v>150</v>
      </c>
      <c r="Y949" s="222" t="s">
        <v>151</v>
      </c>
      <c r="Z949" s="212"/>
      <c r="AA949" s="212"/>
      <c r="AB949" s="212"/>
      <c r="AC949" s="212"/>
      <c r="AD949" s="212"/>
      <c r="AE949" s="212"/>
      <c r="AF949" s="212"/>
      <c r="AG949" s="212" t="s">
        <v>152</v>
      </c>
      <c r="AH949" s="212"/>
      <c r="AI949" s="212"/>
      <c r="AJ949" s="212"/>
      <c r="AK949" s="212"/>
      <c r="AL949" s="212"/>
      <c r="AM949" s="212"/>
      <c r="AN949" s="212"/>
      <c r="AO949" s="212"/>
      <c r="AP949" s="212"/>
      <c r="AQ949" s="212"/>
      <c r="AR949" s="212"/>
      <c r="AS949" s="212"/>
      <c r="AT949" s="212"/>
      <c r="AU949" s="212"/>
      <c r="AV949" s="212"/>
      <c r="AW949" s="212"/>
      <c r="AX949" s="212"/>
      <c r="AY949" s="212"/>
      <c r="AZ949" s="212"/>
      <c r="BA949" s="212"/>
      <c r="BB949" s="212"/>
      <c r="BC949" s="212"/>
      <c r="BD949" s="212"/>
      <c r="BE949" s="212"/>
      <c r="BF949" s="212"/>
      <c r="BG949" s="212"/>
      <c r="BH949" s="212"/>
    </row>
    <row r="950" spans="1:60" outlineLevel="2" x14ac:dyDescent="0.2">
      <c r="A950" s="219"/>
      <c r="B950" s="220"/>
      <c r="C950" s="257"/>
      <c r="D950" s="247"/>
      <c r="E950" s="247"/>
      <c r="F950" s="247"/>
      <c r="G950" s="247"/>
      <c r="H950" s="222"/>
      <c r="I950" s="222"/>
      <c r="J950" s="222"/>
      <c r="K950" s="222"/>
      <c r="L950" s="222"/>
      <c r="M950" s="222"/>
      <c r="N950" s="221"/>
      <c r="O950" s="221"/>
      <c r="P950" s="221"/>
      <c r="Q950" s="221"/>
      <c r="R950" s="222"/>
      <c r="S950" s="222"/>
      <c r="T950" s="222"/>
      <c r="U950" s="222"/>
      <c r="V950" s="222"/>
      <c r="W950" s="222"/>
      <c r="X950" s="222"/>
      <c r="Y950" s="222"/>
      <c r="Z950" s="212"/>
      <c r="AA950" s="212"/>
      <c r="AB950" s="212"/>
      <c r="AC950" s="212"/>
      <c r="AD950" s="212"/>
      <c r="AE950" s="212"/>
      <c r="AF950" s="212"/>
      <c r="AG950" s="212" t="s">
        <v>158</v>
      </c>
      <c r="AH950" s="212"/>
      <c r="AI950" s="212"/>
      <c r="AJ950" s="212"/>
      <c r="AK950" s="212"/>
      <c r="AL950" s="212"/>
      <c r="AM950" s="212"/>
      <c r="AN950" s="212"/>
      <c r="AO950" s="212"/>
      <c r="AP950" s="212"/>
      <c r="AQ950" s="212"/>
      <c r="AR950" s="212"/>
      <c r="AS950" s="212"/>
      <c r="AT950" s="212"/>
      <c r="AU950" s="212"/>
      <c r="AV950" s="212"/>
      <c r="AW950" s="212"/>
      <c r="AX950" s="212"/>
      <c r="AY950" s="212"/>
      <c r="AZ950" s="212"/>
      <c r="BA950" s="212"/>
      <c r="BB950" s="212"/>
      <c r="BC950" s="212"/>
      <c r="BD950" s="212"/>
      <c r="BE950" s="212"/>
      <c r="BF950" s="212"/>
      <c r="BG950" s="212"/>
      <c r="BH950" s="212"/>
    </row>
    <row r="951" spans="1:60" outlineLevel="1" x14ac:dyDescent="0.2">
      <c r="A951" s="235">
        <v>221</v>
      </c>
      <c r="B951" s="236" t="s">
        <v>931</v>
      </c>
      <c r="C951" s="249" t="s">
        <v>932</v>
      </c>
      <c r="D951" s="237" t="s">
        <v>926</v>
      </c>
      <c r="E951" s="238">
        <v>1</v>
      </c>
      <c r="F951" s="239"/>
      <c r="G951" s="240">
        <f>ROUND(E951*F951,2)</f>
        <v>0</v>
      </c>
      <c r="H951" s="239"/>
      <c r="I951" s="240">
        <f>ROUND(E951*H951,2)</f>
        <v>0</v>
      </c>
      <c r="J951" s="239"/>
      <c r="K951" s="240">
        <f>ROUND(E951*J951,2)</f>
        <v>0</v>
      </c>
      <c r="L951" s="240">
        <v>21</v>
      </c>
      <c r="M951" s="240">
        <f>G951*(1+L951/100)</f>
        <v>0</v>
      </c>
      <c r="N951" s="238">
        <v>0</v>
      </c>
      <c r="O951" s="238">
        <f>ROUND(E951*N951,2)</f>
        <v>0</v>
      </c>
      <c r="P951" s="238">
        <v>0</v>
      </c>
      <c r="Q951" s="238">
        <f>ROUND(E951*P951,2)</f>
        <v>0</v>
      </c>
      <c r="R951" s="240"/>
      <c r="S951" s="240" t="s">
        <v>189</v>
      </c>
      <c r="T951" s="241" t="s">
        <v>320</v>
      </c>
      <c r="U951" s="222">
        <v>0</v>
      </c>
      <c r="V951" s="222">
        <f>ROUND(E951*U951,2)</f>
        <v>0</v>
      </c>
      <c r="W951" s="222"/>
      <c r="X951" s="222" t="s">
        <v>150</v>
      </c>
      <c r="Y951" s="222" t="s">
        <v>151</v>
      </c>
      <c r="Z951" s="212"/>
      <c r="AA951" s="212"/>
      <c r="AB951" s="212"/>
      <c r="AC951" s="212"/>
      <c r="AD951" s="212"/>
      <c r="AE951" s="212"/>
      <c r="AF951" s="212"/>
      <c r="AG951" s="212" t="s">
        <v>152</v>
      </c>
      <c r="AH951" s="212"/>
      <c r="AI951" s="212"/>
      <c r="AJ951" s="212"/>
      <c r="AK951" s="212"/>
      <c r="AL951" s="212"/>
      <c r="AM951" s="212"/>
      <c r="AN951" s="212"/>
      <c r="AO951" s="212"/>
      <c r="AP951" s="212"/>
      <c r="AQ951" s="212"/>
      <c r="AR951" s="212"/>
      <c r="AS951" s="212"/>
      <c r="AT951" s="212"/>
      <c r="AU951" s="212"/>
      <c r="AV951" s="212"/>
      <c r="AW951" s="212"/>
      <c r="AX951" s="212"/>
      <c r="AY951" s="212"/>
      <c r="AZ951" s="212"/>
      <c r="BA951" s="212"/>
      <c r="BB951" s="212"/>
      <c r="BC951" s="212"/>
      <c r="BD951" s="212"/>
      <c r="BE951" s="212"/>
      <c r="BF951" s="212"/>
      <c r="BG951" s="212"/>
      <c r="BH951" s="212"/>
    </row>
    <row r="952" spans="1:60" outlineLevel="2" x14ac:dyDescent="0.2">
      <c r="A952" s="219"/>
      <c r="B952" s="220"/>
      <c r="C952" s="257"/>
      <c r="D952" s="247"/>
      <c r="E952" s="247"/>
      <c r="F952" s="247"/>
      <c r="G952" s="247"/>
      <c r="H952" s="222"/>
      <c r="I952" s="222"/>
      <c r="J952" s="222"/>
      <c r="K952" s="222"/>
      <c r="L952" s="222"/>
      <c r="M952" s="222"/>
      <c r="N952" s="221"/>
      <c r="O952" s="221"/>
      <c r="P952" s="221"/>
      <c r="Q952" s="221"/>
      <c r="R952" s="222"/>
      <c r="S952" s="222"/>
      <c r="T952" s="222"/>
      <c r="U952" s="222"/>
      <c r="V952" s="222"/>
      <c r="W952" s="222"/>
      <c r="X952" s="222"/>
      <c r="Y952" s="222"/>
      <c r="Z952" s="212"/>
      <c r="AA952" s="212"/>
      <c r="AB952" s="212"/>
      <c r="AC952" s="212"/>
      <c r="AD952" s="212"/>
      <c r="AE952" s="212"/>
      <c r="AF952" s="212"/>
      <c r="AG952" s="212" t="s">
        <v>158</v>
      </c>
      <c r="AH952" s="212"/>
      <c r="AI952" s="212"/>
      <c r="AJ952" s="212"/>
      <c r="AK952" s="212"/>
      <c r="AL952" s="212"/>
      <c r="AM952" s="212"/>
      <c r="AN952" s="212"/>
      <c r="AO952" s="212"/>
      <c r="AP952" s="212"/>
      <c r="AQ952" s="212"/>
      <c r="AR952" s="212"/>
      <c r="AS952" s="212"/>
      <c r="AT952" s="212"/>
      <c r="AU952" s="212"/>
      <c r="AV952" s="212"/>
      <c r="AW952" s="212"/>
      <c r="AX952" s="212"/>
      <c r="AY952" s="212"/>
      <c r="AZ952" s="212"/>
      <c r="BA952" s="212"/>
      <c r="BB952" s="212"/>
      <c r="BC952" s="212"/>
      <c r="BD952" s="212"/>
      <c r="BE952" s="212"/>
      <c r="BF952" s="212"/>
      <c r="BG952" s="212"/>
      <c r="BH952" s="212"/>
    </row>
    <row r="953" spans="1:60" outlineLevel="1" x14ac:dyDescent="0.2">
      <c r="A953" s="235">
        <v>222</v>
      </c>
      <c r="B953" s="236" t="s">
        <v>933</v>
      </c>
      <c r="C953" s="249" t="s">
        <v>934</v>
      </c>
      <c r="D953" s="237" t="s">
        <v>926</v>
      </c>
      <c r="E953" s="238">
        <v>1</v>
      </c>
      <c r="F953" s="239"/>
      <c r="G953" s="240">
        <f>ROUND(E953*F953,2)</f>
        <v>0</v>
      </c>
      <c r="H953" s="239"/>
      <c r="I953" s="240">
        <f>ROUND(E953*H953,2)</f>
        <v>0</v>
      </c>
      <c r="J953" s="239"/>
      <c r="K953" s="240">
        <f>ROUND(E953*J953,2)</f>
        <v>0</v>
      </c>
      <c r="L953" s="240">
        <v>21</v>
      </c>
      <c r="M953" s="240">
        <f>G953*(1+L953/100)</f>
        <v>0</v>
      </c>
      <c r="N953" s="238">
        <v>0</v>
      </c>
      <c r="O953" s="238">
        <f>ROUND(E953*N953,2)</f>
        <v>0</v>
      </c>
      <c r="P953" s="238">
        <v>0</v>
      </c>
      <c r="Q953" s="238">
        <f>ROUND(E953*P953,2)</f>
        <v>0</v>
      </c>
      <c r="R953" s="240"/>
      <c r="S953" s="240" t="s">
        <v>189</v>
      </c>
      <c r="T953" s="241" t="s">
        <v>320</v>
      </c>
      <c r="U953" s="222">
        <v>0</v>
      </c>
      <c r="V953" s="222">
        <f>ROUND(E953*U953,2)</f>
        <v>0</v>
      </c>
      <c r="W953" s="222"/>
      <c r="X953" s="222" t="s">
        <v>150</v>
      </c>
      <c r="Y953" s="222" t="s">
        <v>151</v>
      </c>
      <c r="Z953" s="212"/>
      <c r="AA953" s="212"/>
      <c r="AB953" s="212"/>
      <c r="AC953" s="212"/>
      <c r="AD953" s="212"/>
      <c r="AE953" s="212"/>
      <c r="AF953" s="212"/>
      <c r="AG953" s="212" t="s">
        <v>152</v>
      </c>
      <c r="AH953" s="212"/>
      <c r="AI953" s="212"/>
      <c r="AJ953" s="212"/>
      <c r="AK953" s="212"/>
      <c r="AL953" s="212"/>
      <c r="AM953" s="212"/>
      <c r="AN953" s="212"/>
      <c r="AO953" s="212"/>
      <c r="AP953" s="212"/>
      <c r="AQ953" s="212"/>
      <c r="AR953" s="212"/>
      <c r="AS953" s="212"/>
      <c r="AT953" s="212"/>
      <c r="AU953" s="212"/>
      <c r="AV953" s="212"/>
      <c r="AW953" s="212"/>
      <c r="AX953" s="212"/>
      <c r="AY953" s="212"/>
      <c r="AZ953" s="212"/>
      <c r="BA953" s="212"/>
      <c r="BB953" s="212"/>
      <c r="BC953" s="212"/>
      <c r="BD953" s="212"/>
      <c r="BE953" s="212"/>
      <c r="BF953" s="212"/>
      <c r="BG953" s="212"/>
      <c r="BH953" s="212"/>
    </row>
    <row r="954" spans="1:60" outlineLevel="2" x14ac:dyDescent="0.2">
      <c r="A954" s="219"/>
      <c r="B954" s="220"/>
      <c r="C954" s="257"/>
      <c r="D954" s="247"/>
      <c r="E954" s="247"/>
      <c r="F954" s="247"/>
      <c r="G954" s="247"/>
      <c r="H954" s="222"/>
      <c r="I954" s="222"/>
      <c r="J954" s="222"/>
      <c r="K954" s="222"/>
      <c r="L954" s="222"/>
      <c r="M954" s="222"/>
      <c r="N954" s="221"/>
      <c r="O954" s="221"/>
      <c r="P954" s="221"/>
      <c r="Q954" s="221"/>
      <c r="R954" s="222"/>
      <c r="S954" s="222"/>
      <c r="T954" s="222"/>
      <c r="U954" s="222"/>
      <c r="V954" s="222"/>
      <c r="W954" s="222"/>
      <c r="X954" s="222"/>
      <c r="Y954" s="222"/>
      <c r="Z954" s="212"/>
      <c r="AA954" s="212"/>
      <c r="AB954" s="212"/>
      <c r="AC954" s="212"/>
      <c r="AD954" s="212"/>
      <c r="AE954" s="212"/>
      <c r="AF954" s="212"/>
      <c r="AG954" s="212" t="s">
        <v>158</v>
      </c>
      <c r="AH954" s="212"/>
      <c r="AI954" s="212"/>
      <c r="AJ954" s="212"/>
      <c r="AK954" s="212"/>
      <c r="AL954" s="212"/>
      <c r="AM954" s="212"/>
      <c r="AN954" s="212"/>
      <c r="AO954" s="212"/>
      <c r="AP954" s="212"/>
      <c r="AQ954" s="212"/>
      <c r="AR954" s="212"/>
      <c r="AS954" s="212"/>
      <c r="AT954" s="212"/>
      <c r="AU954" s="212"/>
      <c r="AV954" s="212"/>
      <c r="AW954" s="212"/>
      <c r="AX954" s="212"/>
      <c r="AY954" s="212"/>
      <c r="AZ954" s="212"/>
      <c r="BA954" s="212"/>
      <c r="BB954" s="212"/>
      <c r="BC954" s="212"/>
      <c r="BD954" s="212"/>
      <c r="BE954" s="212"/>
      <c r="BF954" s="212"/>
      <c r="BG954" s="212"/>
      <c r="BH954" s="212"/>
    </row>
    <row r="955" spans="1:60" outlineLevel="1" x14ac:dyDescent="0.2">
      <c r="A955" s="235">
        <v>223</v>
      </c>
      <c r="B955" s="236" t="s">
        <v>935</v>
      </c>
      <c r="C955" s="249" t="s">
        <v>936</v>
      </c>
      <c r="D955" s="237" t="s">
        <v>926</v>
      </c>
      <c r="E955" s="238">
        <v>1</v>
      </c>
      <c r="F955" s="239"/>
      <c r="G955" s="240">
        <f>ROUND(E955*F955,2)</f>
        <v>0</v>
      </c>
      <c r="H955" s="239"/>
      <c r="I955" s="240">
        <f>ROUND(E955*H955,2)</f>
        <v>0</v>
      </c>
      <c r="J955" s="239"/>
      <c r="K955" s="240">
        <f>ROUND(E955*J955,2)</f>
        <v>0</v>
      </c>
      <c r="L955" s="240">
        <v>21</v>
      </c>
      <c r="M955" s="240">
        <f>G955*(1+L955/100)</f>
        <v>0</v>
      </c>
      <c r="N955" s="238">
        <v>0</v>
      </c>
      <c r="O955" s="238">
        <f>ROUND(E955*N955,2)</f>
        <v>0</v>
      </c>
      <c r="P955" s="238">
        <v>0</v>
      </c>
      <c r="Q955" s="238">
        <f>ROUND(E955*P955,2)</f>
        <v>0</v>
      </c>
      <c r="R955" s="240"/>
      <c r="S955" s="240" t="s">
        <v>189</v>
      </c>
      <c r="T955" s="241" t="s">
        <v>320</v>
      </c>
      <c r="U955" s="222">
        <v>0</v>
      </c>
      <c r="V955" s="222">
        <f>ROUND(E955*U955,2)</f>
        <v>0</v>
      </c>
      <c r="W955" s="222"/>
      <c r="X955" s="222" t="s">
        <v>150</v>
      </c>
      <c r="Y955" s="222" t="s">
        <v>151</v>
      </c>
      <c r="Z955" s="212"/>
      <c r="AA955" s="212"/>
      <c r="AB955" s="212"/>
      <c r="AC955" s="212"/>
      <c r="AD955" s="212"/>
      <c r="AE955" s="212"/>
      <c r="AF955" s="212"/>
      <c r="AG955" s="212" t="s">
        <v>152</v>
      </c>
      <c r="AH955" s="212"/>
      <c r="AI955" s="212"/>
      <c r="AJ955" s="212"/>
      <c r="AK955" s="212"/>
      <c r="AL955" s="212"/>
      <c r="AM955" s="212"/>
      <c r="AN955" s="212"/>
      <c r="AO955" s="212"/>
      <c r="AP955" s="212"/>
      <c r="AQ955" s="212"/>
      <c r="AR955" s="212"/>
      <c r="AS955" s="212"/>
      <c r="AT955" s="212"/>
      <c r="AU955" s="212"/>
      <c r="AV955" s="212"/>
      <c r="AW955" s="212"/>
      <c r="AX955" s="212"/>
      <c r="AY955" s="212"/>
      <c r="AZ955" s="212"/>
      <c r="BA955" s="212"/>
      <c r="BB955" s="212"/>
      <c r="BC955" s="212"/>
      <c r="BD955" s="212"/>
      <c r="BE955" s="212"/>
      <c r="BF955" s="212"/>
      <c r="BG955" s="212"/>
      <c r="BH955" s="212"/>
    </row>
    <row r="956" spans="1:60" outlineLevel="2" x14ac:dyDescent="0.2">
      <c r="A956" s="219"/>
      <c r="B956" s="220"/>
      <c r="C956" s="257"/>
      <c r="D956" s="247"/>
      <c r="E956" s="247"/>
      <c r="F956" s="247"/>
      <c r="G956" s="247"/>
      <c r="H956" s="222"/>
      <c r="I956" s="222"/>
      <c r="J956" s="222"/>
      <c r="K956" s="222"/>
      <c r="L956" s="222"/>
      <c r="M956" s="222"/>
      <c r="N956" s="221"/>
      <c r="O956" s="221"/>
      <c r="P956" s="221"/>
      <c r="Q956" s="221"/>
      <c r="R956" s="222"/>
      <c r="S956" s="222"/>
      <c r="T956" s="222"/>
      <c r="U956" s="222"/>
      <c r="V956" s="222"/>
      <c r="W956" s="222"/>
      <c r="X956" s="222"/>
      <c r="Y956" s="222"/>
      <c r="Z956" s="212"/>
      <c r="AA956" s="212"/>
      <c r="AB956" s="212"/>
      <c r="AC956" s="212"/>
      <c r="AD956" s="212"/>
      <c r="AE956" s="212"/>
      <c r="AF956" s="212"/>
      <c r="AG956" s="212" t="s">
        <v>158</v>
      </c>
      <c r="AH956" s="212"/>
      <c r="AI956" s="212"/>
      <c r="AJ956" s="212"/>
      <c r="AK956" s="212"/>
      <c r="AL956" s="212"/>
      <c r="AM956" s="212"/>
      <c r="AN956" s="212"/>
      <c r="AO956" s="212"/>
      <c r="AP956" s="212"/>
      <c r="AQ956" s="212"/>
      <c r="AR956" s="212"/>
      <c r="AS956" s="212"/>
      <c r="AT956" s="212"/>
      <c r="AU956" s="212"/>
      <c r="AV956" s="212"/>
      <c r="AW956" s="212"/>
      <c r="AX956" s="212"/>
      <c r="AY956" s="212"/>
      <c r="AZ956" s="212"/>
      <c r="BA956" s="212"/>
      <c r="BB956" s="212"/>
      <c r="BC956" s="212"/>
      <c r="BD956" s="212"/>
      <c r="BE956" s="212"/>
      <c r="BF956" s="212"/>
      <c r="BG956" s="212"/>
      <c r="BH956" s="212"/>
    </row>
    <row r="957" spans="1:60" x14ac:dyDescent="0.2">
      <c r="A957" s="3"/>
      <c r="B957" s="4"/>
      <c r="C957" s="258"/>
      <c r="D957" s="6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AE957">
        <v>15</v>
      </c>
      <c r="AF957">
        <v>21</v>
      </c>
      <c r="AG957" t="s">
        <v>128</v>
      </c>
    </row>
    <row r="958" spans="1:60" x14ac:dyDescent="0.2">
      <c r="A958" s="215"/>
      <c r="B958" s="216" t="s">
        <v>29</v>
      </c>
      <c r="C958" s="259"/>
      <c r="D958" s="217"/>
      <c r="E958" s="218"/>
      <c r="F958" s="218"/>
      <c r="G958" s="234">
        <f>G8+G41+G47+G55+G60+G102+G111+G144+G184+G194+G199+G215+G219+G236+G358+G435+G487+G565+G645+G661+G758+G774+G783+G793+G813+G850+G890+G915+G934+G944</f>
        <v>0</v>
      </c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AE958">
        <f>SUMIF(L7:L956,AE957,G7:G956)</f>
        <v>0</v>
      </c>
      <c r="AF958">
        <f>SUMIF(L7:L956,AF957,G7:G956)</f>
        <v>0</v>
      </c>
      <c r="AG958" t="s">
        <v>937</v>
      </c>
    </row>
    <row r="959" spans="1:60" x14ac:dyDescent="0.2">
      <c r="C959" s="260"/>
      <c r="D959" s="10"/>
      <c r="AG959" t="s">
        <v>938</v>
      </c>
    </row>
    <row r="960" spans="1:60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hWwsUYbJ564TDpEEJ2w7LpD/P9fgvGs13BxuMhbECcRTirujpqi0x9pcD9p0y0Z0Yy1mvanx3dXIyHxhsOIUA==" saltValue="aCdR0ydIO5mxhYqeL5pVWA==" spinCount="100000" sheet="1" formatRows="0"/>
  <mergeCells count="321">
    <mergeCell ref="C952:G952"/>
    <mergeCell ref="C954:G954"/>
    <mergeCell ref="C956:G956"/>
    <mergeCell ref="C940:G940"/>
    <mergeCell ref="C942:G942"/>
    <mergeCell ref="C943:G943"/>
    <mergeCell ref="C946:G946"/>
    <mergeCell ref="C948:G948"/>
    <mergeCell ref="C950:G950"/>
    <mergeCell ref="C930:G930"/>
    <mergeCell ref="C932:G932"/>
    <mergeCell ref="C933:G933"/>
    <mergeCell ref="C936:G936"/>
    <mergeCell ref="C937:G937"/>
    <mergeCell ref="C939:G939"/>
    <mergeCell ref="C921:G921"/>
    <mergeCell ref="C923:G923"/>
    <mergeCell ref="C924:G924"/>
    <mergeCell ref="C926:G926"/>
    <mergeCell ref="C927:G927"/>
    <mergeCell ref="C929:G929"/>
    <mergeCell ref="C910:G910"/>
    <mergeCell ref="C912:G912"/>
    <mergeCell ref="C914:G914"/>
    <mergeCell ref="C917:G917"/>
    <mergeCell ref="C918:G918"/>
    <mergeCell ref="C920:G920"/>
    <mergeCell ref="C898:G898"/>
    <mergeCell ref="C900:G900"/>
    <mergeCell ref="C902:G902"/>
    <mergeCell ref="C904:G904"/>
    <mergeCell ref="C906:G906"/>
    <mergeCell ref="C908:G908"/>
    <mergeCell ref="C888:G888"/>
    <mergeCell ref="C889:G889"/>
    <mergeCell ref="C892:G892"/>
    <mergeCell ref="C893:G893"/>
    <mergeCell ref="C895:G895"/>
    <mergeCell ref="C897:G897"/>
    <mergeCell ref="C871:G871"/>
    <mergeCell ref="C873:G873"/>
    <mergeCell ref="C875:G875"/>
    <mergeCell ref="C878:G878"/>
    <mergeCell ref="C882:G882"/>
    <mergeCell ref="C886:G886"/>
    <mergeCell ref="C856:G856"/>
    <mergeCell ref="C858:G858"/>
    <mergeCell ref="C863:G863"/>
    <mergeCell ref="C865:G865"/>
    <mergeCell ref="C867:G867"/>
    <mergeCell ref="C869:G869"/>
    <mergeCell ref="C837:G837"/>
    <mergeCell ref="C840:G840"/>
    <mergeCell ref="C843:G843"/>
    <mergeCell ref="C846:G846"/>
    <mergeCell ref="C849:G849"/>
    <mergeCell ref="C854:G854"/>
    <mergeCell ref="C819:G819"/>
    <mergeCell ref="C822:G822"/>
    <mergeCell ref="C825:G825"/>
    <mergeCell ref="C828:G828"/>
    <mergeCell ref="C831:G831"/>
    <mergeCell ref="C834:G834"/>
    <mergeCell ref="C795:G795"/>
    <mergeCell ref="C799:G799"/>
    <mergeCell ref="C804:G804"/>
    <mergeCell ref="C808:G808"/>
    <mergeCell ref="C812:G812"/>
    <mergeCell ref="C816:G816"/>
    <mergeCell ref="C782:G782"/>
    <mergeCell ref="C785:G785"/>
    <mergeCell ref="C786:G786"/>
    <mergeCell ref="C789:G789"/>
    <mergeCell ref="C791:G791"/>
    <mergeCell ref="C792:G792"/>
    <mergeCell ref="C770:G770"/>
    <mergeCell ref="C772:G772"/>
    <mergeCell ref="C773:G773"/>
    <mergeCell ref="C777:G777"/>
    <mergeCell ref="C779:G779"/>
    <mergeCell ref="C780:G780"/>
    <mergeCell ref="C757:G757"/>
    <mergeCell ref="C760:G760"/>
    <mergeCell ref="C761:G761"/>
    <mergeCell ref="C763:G763"/>
    <mergeCell ref="C765:G765"/>
    <mergeCell ref="C767:G767"/>
    <mergeCell ref="C739:G739"/>
    <mergeCell ref="C743:G743"/>
    <mergeCell ref="C746:G746"/>
    <mergeCell ref="C750:G750"/>
    <mergeCell ref="C754:G754"/>
    <mergeCell ref="C756:G756"/>
    <mergeCell ref="C716:G716"/>
    <mergeCell ref="C720:G720"/>
    <mergeCell ref="C724:G724"/>
    <mergeCell ref="C727:G727"/>
    <mergeCell ref="C731:G731"/>
    <mergeCell ref="C735:G735"/>
    <mergeCell ref="C697:G697"/>
    <mergeCell ref="C701:G701"/>
    <mergeCell ref="C704:G704"/>
    <mergeCell ref="C706:G706"/>
    <mergeCell ref="C710:G710"/>
    <mergeCell ref="C712:G712"/>
    <mergeCell ref="C674:G674"/>
    <mergeCell ref="C679:G679"/>
    <mergeCell ref="C681:G681"/>
    <mergeCell ref="C687:G687"/>
    <mergeCell ref="C690:G690"/>
    <mergeCell ref="C694:G694"/>
    <mergeCell ref="C644:G644"/>
    <mergeCell ref="C652:G652"/>
    <mergeCell ref="C654:G654"/>
    <mergeCell ref="C660:G660"/>
    <mergeCell ref="C665:G665"/>
    <mergeCell ref="C670:G670"/>
    <mergeCell ref="C628:G628"/>
    <mergeCell ref="C631:G631"/>
    <mergeCell ref="C634:G634"/>
    <mergeCell ref="C637:G637"/>
    <mergeCell ref="C641:G641"/>
    <mergeCell ref="C643:G643"/>
    <mergeCell ref="C610:G610"/>
    <mergeCell ref="C613:G613"/>
    <mergeCell ref="C616:G616"/>
    <mergeCell ref="C619:G619"/>
    <mergeCell ref="C622:G622"/>
    <mergeCell ref="C625:G625"/>
    <mergeCell ref="C594:G594"/>
    <mergeCell ref="C596:G596"/>
    <mergeCell ref="C598:G598"/>
    <mergeCell ref="C601:G601"/>
    <mergeCell ref="C604:G604"/>
    <mergeCell ref="C607:G607"/>
    <mergeCell ref="C580:G580"/>
    <mergeCell ref="C582:G582"/>
    <mergeCell ref="C584:G584"/>
    <mergeCell ref="C586:G586"/>
    <mergeCell ref="C588:G588"/>
    <mergeCell ref="C591:G591"/>
    <mergeCell ref="C564:G564"/>
    <mergeCell ref="C567:G567"/>
    <mergeCell ref="C570:G570"/>
    <mergeCell ref="C572:G572"/>
    <mergeCell ref="C575:G575"/>
    <mergeCell ref="C577:G577"/>
    <mergeCell ref="C537:G537"/>
    <mergeCell ref="C542:G542"/>
    <mergeCell ref="C549:G549"/>
    <mergeCell ref="C553:G553"/>
    <mergeCell ref="C555:G555"/>
    <mergeCell ref="C556:G556"/>
    <mergeCell ref="C504:G504"/>
    <mergeCell ref="C510:G510"/>
    <mergeCell ref="C514:G514"/>
    <mergeCell ref="C520:G520"/>
    <mergeCell ref="C524:G524"/>
    <mergeCell ref="C530:G530"/>
    <mergeCell ref="C485:G485"/>
    <mergeCell ref="C486:G486"/>
    <mergeCell ref="C490:G490"/>
    <mergeCell ref="C493:G493"/>
    <mergeCell ref="C497:G497"/>
    <mergeCell ref="C501:G501"/>
    <mergeCell ref="C463:G463"/>
    <mergeCell ref="C467:G467"/>
    <mergeCell ref="C471:G471"/>
    <mergeCell ref="C475:G475"/>
    <mergeCell ref="C479:G479"/>
    <mergeCell ref="C483:G483"/>
    <mergeCell ref="C449:G449"/>
    <mergeCell ref="C451:G451"/>
    <mergeCell ref="C452:G452"/>
    <mergeCell ref="C453:G453"/>
    <mergeCell ref="C455:G455"/>
    <mergeCell ref="C458:G458"/>
    <mergeCell ref="C439:G439"/>
    <mergeCell ref="C441:G441"/>
    <mergeCell ref="C443:G443"/>
    <mergeCell ref="C445:G445"/>
    <mergeCell ref="C446:G446"/>
    <mergeCell ref="C447:G447"/>
    <mergeCell ref="C423:G423"/>
    <mergeCell ref="C427:G427"/>
    <mergeCell ref="C431:G431"/>
    <mergeCell ref="C433:G433"/>
    <mergeCell ref="C434:G434"/>
    <mergeCell ref="C437:G437"/>
    <mergeCell ref="C395:G395"/>
    <mergeCell ref="C399:G399"/>
    <mergeCell ref="C403:G403"/>
    <mergeCell ref="C410:G410"/>
    <mergeCell ref="C414:G414"/>
    <mergeCell ref="C419:G419"/>
    <mergeCell ref="C373:G373"/>
    <mergeCell ref="C375:G375"/>
    <mergeCell ref="C379:G379"/>
    <mergeCell ref="C383:G383"/>
    <mergeCell ref="C390:G390"/>
    <mergeCell ref="C392:G392"/>
    <mergeCell ref="C354:G354"/>
    <mergeCell ref="C356:G356"/>
    <mergeCell ref="C357:G357"/>
    <mergeCell ref="C363:G363"/>
    <mergeCell ref="C369:G369"/>
    <mergeCell ref="C371:G371"/>
    <mergeCell ref="C329:G329"/>
    <mergeCell ref="C332:G332"/>
    <mergeCell ref="C334:G334"/>
    <mergeCell ref="C337:G337"/>
    <mergeCell ref="C346:G346"/>
    <mergeCell ref="C350:G350"/>
    <mergeCell ref="C313:G313"/>
    <mergeCell ref="C315:G315"/>
    <mergeCell ref="C318:G318"/>
    <mergeCell ref="C322:G322"/>
    <mergeCell ref="C324:G324"/>
    <mergeCell ref="C327:G327"/>
    <mergeCell ref="C287:G287"/>
    <mergeCell ref="C290:G290"/>
    <mergeCell ref="C300:G300"/>
    <mergeCell ref="C304:G304"/>
    <mergeCell ref="C306:G306"/>
    <mergeCell ref="C309:G309"/>
    <mergeCell ref="C275:G275"/>
    <mergeCell ref="C278:G278"/>
    <mergeCell ref="C280:G280"/>
    <mergeCell ref="C281:G281"/>
    <mergeCell ref="C284:G284"/>
    <mergeCell ref="C286:G286"/>
    <mergeCell ref="C260:G260"/>
    <mergeCell ref="C262:G262"/>
    <mergeCell ref="C266:G266"/>
    <mergeCell ref="C268:G268"/>
    <mergeCell ref="C272:G272"/>
    <mergeCell ref="C274:G274"/>
    <mergeCell ref="C235:G235"/>
    <mergeCell ref="C242:G242"/>
    <mergeCell ref="C244:G244"/>
    <mergeCell ref="C248:G248"/>
    <mergeCell ref="C252:G252"/>
    <mergeCell ref="C256:G256"/>
    <mergeCell ref="C214:G214"/>
    <mergeCell ref="C217:G217"/>
    <mergeCell ref="C218:G218"/>
    <mergeCell ref="C225:G225"/>
    <mergeCell ref="C232:G232"/>
    <mergeCell ref="C234:G234"/>
    <mergeCell ref="C198:G198"/>
    <mergeCell ref="C202:G202"/>
    <mergeCell ref="C204:G204"/>
    <mergeCell ref="C206:G206"/>
    <mergeCell ref="C209:G209"/>
    <mergeCell ref="C212:G212"/>
    <mergeCell ref="C181:G181"/>
    <mergeCell ref="C183:G183"/>
    <mergeCell ref="C186:G186"/>
    <mergeCell ref="C188:G188"/>
    <mergeCell ref="C190:G190"/>
    <mergeCell ref="C193:G193"/>
    <mergeCell ref="C166:G166"/>
    <mergeCell ref="C168:G168"/>
    <mergeCell ref="C170:G170"/>
    <mergeCell ref="C173:G173"/>
    <mergeCell ref="C176:G176"/>
    <mergeCell ref="C179:G179"/>
    <mergeCell ref="C153:G153"/>
    <mergeCell ref="C156:G156"/>
    <mergeCell ref="C159:G159"/>
    <mergeCell ref="C161:G161"/>
    <mergeCell ref="C163:G163"/>
    <mergeCell ref="C165:G165"/>
    <mergeCell ref="C140:G140"/>
    <mergeCell ref="C143:G143"/>
    <mergeCell ref="C146:G146"/>
    <mergeCell ref="C147:G147"/>
    <mergeCell ref="C149:G149"/>
    <mergeCell ref="C151:G151"/>
    <mergeCell ref="C119:G119"/>
    <mergeCell ref="C121:G121"/>
    <mergeCell ref="C126:G126"/>
    <mergeCell ref="C130:G130"/>
    <mergeCell ref="C134:G134"/>
    <mergeCell ref="C138:G138"/>
    <mergeCell ref="C91:G91"/>
    <mergeCell ref="C94:G94"/>
    <mergeCell ref="C101:G101"/>
    <mergeCell ref="C104:G104"/>
    <mergeCell ref="C110:G110"/>
    <mergeCell ref="C113:G113"/>
    <mergeCell ref="C76:G76"/>
    <mergeCell ref="C79:G79"/>
    <mergeCell ref="C81:G81"/>
    <mergeCell ref="C84:G84"/>
    <mergeCell ref="C86:G86"/>
    <mergeCell ref="C89:G89"/>
    <mergeCell ref="C54:G54"/>
    <mergeCell ref="C59:G59"/>
    <mergeCell ref="C62:G62"/>
    <mergeCell ref="C67:G67"/>
    <mergeCell ref="C69:G69"/>
    <mergeCell ref="C74:G74"/>
    <mergeCell ref="C35:G35"/>
    <mergeCell ref="C40:G40"/>
    <mergeCell ref="C43:G43"/>
    <mergeCell ref="C46:G46"/>
    <mergeCell ref="C49:G49"/>
    <mergeCell ref="C51:G51"/>
    <mergeCell ref="C15:G15"/>
    <mergeCell ref="C18:G18"/>
    <mergeCell ref="C22:G22"/>
    <mergeCell ref="C26:G26"/>
    <mergeCell ref="C28:G28"/>
    <mergeCell ref="C33:G3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F0C9-598E-44E6-9FCA-D2FB048E644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115</v>
      </c>
      <c r="B1" s="197"/>
      <c r="C1" s="197"/>
      <c r="D1" s="197"/>
      <c r="E1" s="197"/>
      <c r="F1" s="197"/>
      <c r="G1" s="197"/>
      <c r="AG1" t="s">
        <v>116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117</v>
      </c>
    </row>
    <row r="3" spans="1:60" ht="24.95" customHeight="1" x14ac:dyDescent="0.2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117</v>
      </c>
      <c r="AG3" t="s">
        <v>118</v>
      </c>
    </row>
    <row r="4" spans="1:60" ht="24.95" customHeight="1" x14ac:dyDescent="0.2">
      <c r="A4" s="202" t="s">
        <v>9</v>
      </c>
      <c r="B4" s="203" t="s">
        <v>43</v>
      </c>
      <c r="C4" s="204" t="s">
        <v>47</v>
      </c>
      <c r="D4" s="205"/>
      <c r="E4" s="205"/>
      <c r="F4" s="205"/>
      <c r="G4" s="206"/>
      <c r="AG4" t="s">
        <v>119</v>
      </c>
    </row>
    <row r="5" spans="1:60" x14ac:dyDescent="0.2">
      <c r="D5" s="10"/>
    </row>
    <row r="6" spans="1:60" ht="38.25" x14ac:dyDescent="0.2">
      <c r="A6" s="208" t="s">
        <v>120</v>
      </c>
      <c r="B6" s="210" t="s">
        <v>121</v>
      </c>
      <c r="C6" s="210" t="s">
        <v>122</v>
      </c>
      <c r="D6" s="209" t="s">
        <v>123</v>
      </c>
      <c r="E6" s="208" t="s">
        <v>124</v>
      </c>
      <c r="F6" s="207" t="s">
        <v>125</v>
      </c>
      <c r="G6" s="208" t="s">
        <v>29</v>
      </c>
      <c r="H6" s="211" t="s">
        <v>30</v>
      </c>
      <c r="I6" s="211" t="s">
        <v>126</v>
      </c>
      <c r="J6" s="211" t="s">
        <v>31</v>
      </c>
      <c r="K6" s="211" t="s">
        <v>127</v>
      </c>
      <c r="L6" s="211" t="s">
        <v>128</v>
      </c>
      <c r="M6" s="211" t="s">
        <v>129</v>
      </c>
      <c r="N6" s="211" t="s">
        <v>130</v>
      </c>
      <c r="O6" s="211" t="s">
        <v>131</v>
      </c>
      <c r="P6" s="211" t="s">
        <v>132</v>
      </c>
      <c r="Q6" s="211" t="s">
        <v>133</v>
      </c>
      <c r="R6" s="211" t="s">
        <v>134</v>
      </c>
      <c r="S6" s="211" t="s">
        <v>135</v>
      </c>
      <c r="T6" s="211" t="s">
        <v>136</v>
      </c>
      <c r="U6" s="211" t="s">
        <v>137</v>
      </c>
      <c r="V6" s="211" t="s">
        <v>138</v>
      </c>
      <c r="W6" s="211" t="s">
        <v>139</v>
      </c>
      <c r="X6" s="211" t="s">
        <v>140</v>
      </c>
      <c r="Y6" s="211" t="s">
        <v>141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142</v>
      </c>
      <c r="B8" s="229" t="s">
        <v>114</v>
      </c>
      <c r="C8" s="248" t="s">
        <v>28</v>
      </c>
      <c r="D8" s="230"/>
      <c r="E8" s="231"/>
      <c r="F8" s="232"/>
      <c r="G8" s="232">
        <f>SUMIF(AG9:AG18,"&lt;&gt;NOR",G9:G18)</f>
        <v>0</v>
      </c>
      <c r="H8" s="232"/>
      <c r="I8" s="232">
        <f>SUM(I9:I18)</f>
        <v>0</v>
      </c>
      <c r="J8" s="232"/>
      <c r="K8" s="232">
        <f>SUM(K9:K18)</f>
        <v>0</v>
      </c>
      <c r="L8" s="232"/>
      <c r="M8" s="232">
        <f>SUM(M9:M18)</f>
        <v>0</v>
      </c>
      <c r="N8" s="231"/>
      <c r="O8" s="231">
        <f>SUM(O9:O18)</f>
        <v>0</v>
      </c>
      <c r="P8" s="231"/>
      <c r="Q8" s="231">
        <f>SUM(Q9:Q18)</f>
        <v>0</v>
      </c>
      <c r="R8" s="232"/>
      <c r="S8" s="232"/>
      <c r="T8" s="233"/>
      <c r="U8" s="227"/>
      <c r="V8" s="227">
        <f>SUM(V9:V18)</f>
        <v>0</v>
      </c>
      <c r="W8" s="227"/>
      <c r="X8" s="227"/>
      <c r="Y8" s="227"/>
      <c r="AG8" t="s">
        <v>143</v>
      </c>
    </row>
    <row r="9" spans="1:60" outlineLevel="1" x14ac:dyDescent="0.2">
      <c r="A9" s="235">
        <v>1</v>
      </c>
      <c r="B9" s="236" t="s">
        <v>939</v>
      </c>
      <c r="C9" s="249" t="s">
        <v>940</v>
      </c>
      <c r="D9" s="237" t="s">
        <v>896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148</v>
      </c>
      <c r="T9" s="241" t="s">
        <v>320</v>
      </c>
      <c r="U9" s="222">
        <v>0</v>
      </c>
      <c r="V9" s="222">
        <f>ROUND(E9*U9,2)</f>
        <v>0</v>
      </c>
      <c r="W9" s="222"/>
      <c r="X9" s="222" t="s">
        <v>897</v>
      </c>
      <c r="Y9" s="222" t="s">
        <v>151</v>
      </c>
      <c r="Z9" s="212"/>
      <c r="AA9" s="212"/>
      <c r="AB9" s="212"/>
      <c r="AC9" s="212"/>
      <c r="AD9" s="212"/>
      <c r="AE9" s="212"/>
      <c r="AF9" s="212"/>
      <c r="AG9" s="212" t="s">
        <v>898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53" t="s">
        <v>941</v>
      </c>
      <c r="D10" s="244"/>
      <c r="E10" s="244"/>
      <c r="F10" s="244"/>
      <c r="G10" s="244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184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5" t="str">
        <f>C10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56" t="s">
        <v>942</v>
      </c>
      <c r="D11" s="246"/>
      <c r="E11" s="246"/>
      <c r="F11" s="246"/>
      <c r="G11" s="246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184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2"/>
      <c r="D12" s="243"/>
      <c r="E12" s="243"/>
      <c r="F12" s="243"/>
      <c r="G12" s="243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158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5">
        <v>2</v>
      </c>
      <c r="B13" s="236" t="s">
        <v>943</v>
      </c>
      <c r="C13" s="249" t="s">
        <v>944</v>
      </c>
      <c r="D13" s="237" t="s">
        <v>896</v>
      </c>
      <c r="E13" s="238">
        <v>1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40"/>
      <c r="S13" s="240" t="s">
        <v>148</v>
      </c>
      <c r="T13" s="241" t="s">
        <v>320</v>
      </c>
      <c r="U13" s="222">
        <v>0</v>
      </c>
      <c r="V13" s="222">
        <f>ROUND(E13*U13,2)</f>
        <v>0</v>
      </c>
      <c r="W13" s="222"/>
      <c r="X13" s="222" t="s">
        <v>897</v>
      </c>
      <c r="Y13" s="222" t="s">
        <v>151</v>
      </c>
      <c r="Z13" s="212"/>
      <c r="AA13" s="212"/>
      <c r="AB13" s="212"/>
      <c r="AC13" s="212"/>
      <c r="AD13" s="212"/>
      <c r="AE13" s="212"/>
      <c r="AF13" s="212"/>
      <c r="AG13" s="212" t="s">
        <v>898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2" x14ac:dyDescent="0.2">
      <c r="A14" s="219"/>
      <c r="B14" s="220"/>
      <c r="C14" s="253" t="s">
        <v>945</v>
      </c>
      <c r="D14" s="244"/>
      <c r="E14" s="244"/>
      <c r="F14" s="244"/>
      <c r="G14" s="244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184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5" t="str">
        <f>C14</f>
        <v>Náklady zhotovitele, související s prováděním zkoušek a revizí předepsaných technickými normami nebo objednatelem a které jsou pro provedení díla nezbytné.</v>
      </c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52"/>
      <c r="D15" s="243"/>
      <c r="E15" s="243"/>
      <c r="F15" s="243"/>
      <c r="G15" s="243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158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5">
        <v>3</v>
      </c>
      <c r="B16" s="236" t="s">
        <v>946</v>
      </c>
      <c r="C16" s="249" t="s">
        <v>947</v>
      </c>
      <c r="D16" s="237" t="s">
        <v>896</v>
      </c>
      <c r="E16" s="238">
        <v>1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40"/>
      <c r="S16" s="240" t="s">
        <v>148</v>
      </c>
      <c r="T16" s="241" t="s">
        <v>320</v>
      </c>
      <c r="U16" s="222">
        <v>0</v>
      </c>
      <c r="V16" s="222">
        <f>ROUND(E16*U16,2)</f>
        <v>0</v>
      </c>
      <c r="W16" s="222"/>
      <c r="X16" s="222" t="s">
        <v>897</v>
      </c>
      <c r="Y16" s="222" t="s">
        <v>151</v>
      </c>
      <c r="Z16" s="212"/>
      <c r="AA16" s="212"/>
      <c r="AB16" s="212"/>
      <c r="AC16" s="212"/>
      <c r="AD16" s="212"/>
      <c r="AE16" s="212"/>
      <c r="AF16" s="212"/>
      <c r="AG16" s="212" t="s">
        <v>898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2" x14ac:dyDescent="0.2">
      <c r="A17" s="219"/>
      <c r="B17" s="220"/>
      <c r="C17" s="253" t="s">
        <v>948</v>
      </c>
      <c r="D17" s="244"/>
      <c r="E17" s="244"/>
      <c r="F17" s="244"/>
      <c r="G17" s="244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184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5" t="str">
        <f>C17</f>
        <v>Náklady na vyhotovení dokumentace skutečného provedení stavby a její předání objednateli v požadované formě a požadovaném počtu včetně části klimatizace, elektroinstalace, osvětlení a ozvučení.</v>
      </c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2"/>
      <c r="D18" s="243"/>
      <c r="E18" s="243"/>
      <c r="F18" s="243"/>
      <c r="G18" s="243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8" t="s">
        <v>142</v>
      </c>
      <c r="B19" s="229" t="s">
        <v>108</v>
      </c>
      <c r="C19" s="248" t="s">
        <v>109</v>
      </c>
      <c r="D19" s="230"/>
      <c r="E19" s="231"/>
      <c r="F19" s="232"/>
      <c r="G19" s="232">
        <f>SUMIF(AG20:AG29,"&lt;&gt;NOR",G20:G29)</f>
        <v>0</v>
      </c>
      <c r="H19" s="232"/>
      <c r="I19" s="232">
        <f>SUM(I20:I29)</f>
        <v>0</v>
      </c>
      <c r="J19" s="232"/>
      <c r="K19" s="232">
        <f>SUM(K20:K29)</f>
        <v>0</v>
      </c>
      <c r="L19" s="232"/>
      <c r="M19" s="232">
        <f>SUM(M20:M29)</f>
        <v>0</v>
      </c>
      <c r="N19" s="231"/>
      <c r="O19" s="231">
        <f>SUM(O20:O29)</f>
        <v>0</v>
      </c>
      <c r="P19" s="231"/>
      <c r="Q19" s="231">
        <f>SUM(Q20:Q29)</f>
        <v>0</v>
      </c>
      <c r="R19" s="232"/>
      <c r="S19" s="232"/>
      <c r="T19" s="233"/>
      <c r="U19" s="227"/>
      <c r="V19" s="227">
        <f>SUM(V20:V29)</f>
        <v>0</v>
      </c>
      <c r="W19" s="227"/>
      <c r="X19" s="227"/>
      <c r="Y19" s="227"/>
      <c r="AG19" t="s">
        <v>143</v>
      </c>
    </row>
    <row r="20" spans="1:60" outlineLevel="1" x14ac:dyDescent="0.2">
      <c r="A20" s="235">
        <v>4</v>
      </c>
      <c r="B20" s="236" t="s">
        <v>929</v>
      </c>
      <c r="C20" s="249" t="s">
        <v>949</v>
      </c>
      <c r="D20" s="237" t="s">
        <v>926</v>
      </c>
      <c r="E20" s="238">
        <v>1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40"/>
      <c r="S20" s="240" t="s">
        <v>189</v>
      </c>
      <c r="T20" s="241" t="s">
        <v>320</v>
      </c>
      <c r="U20" s="222">
        <v>0</v>
      </c>
      <c r="V20" s="222">
        <f>ROUND(E20*U20,2)</f>
        <v>0</v>
      </c>
      <c r="W20" s="222"/>
      <c r="X20" s="222" t="s">
        <v>150</v>
      </c>
      <c r="Y20" s="222" t="s">
        <v>151</v>
      </c>
      <c r="Z20" s="212"/>
      <c r="AA20" s="212"/>
      <c r="AB20" s="212"/>
      <c r="AC20" s="212"/>
      <c r="AD20" s="212"/>
      <c r="AE20" s="212"/>
      <c r="AF20" s="212"/>
      <c r="AG20" s="212" t="s">
        <v>152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57"/>
      <c r="D21" s="247"/>
      <c r="E21" s="247"/>
      <c r="F21" s="247"/>
      <c r="G21" s="247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158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5">
        <v>5</v>
      </c>
      <c r="B22" s="236" t="s">
        <v>950</v>
      </c>
      <c r="C22" s="249" t="s">
        <v>951</v>
      </c>
      <c r="D22" s="237" t="s">
        <v>926</v>
      </c>
      <c r="E22" s="238">
        <v>1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40"/>
      <c r="S22" s="240" t="s">
        <v>189</v>
      </c>
      <c r="T22" s="241" t="s">
        <v>320</v>
      </c>
      <c r="U22" s="222">
        <v>0</v>
      </c>
      <c r="V22" s="222">
        <f>ROUND(E22*U22,2)</f>
        <v>0</v>
      </c>
      <c r="W22" s="222"/>
      <c r="X22" s="222" t="s">
        <v>150</v>
      </c>
      <c r="Y22" s="222" t="s">
        <v>151</v>
      </c>
      <c r="Z22" s="212"/>
      <c r="AA22" s="212"/>
      <c r="AB22" s="212"/>
      <c r="AC22" s="212"/>
      <c r="AD22" s="212"/>
      <c r="AE22" s="212"/>
      <c r="AF22" s="212"/>
      <c r="AG22" s="212" t="s">
        <v>152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7"/>
      <c r="D23" s="247"/>
      <c r="E23" s="247"/>
      <c r="F23" s="247"/>
      <c r="G23" s="247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5">
        <v>6</v>
      </c>
      <c r="B24" s="236" t="s">
        <v>929</v>
      </c>
      <c r="C24" s="249" t="s">
        <v>952</v>
      </c>
      <c r="D24" s="237" t="s">
        <v>926</v>
      </c>
      <c r="E24" s="238">
        <v>1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40"/>
      <c r="S24" s="240" t="s">
        <v>189</v>
      </c>
      <c r="T24" s="241" t="s">
        <v>320</v>
      </c>
      <c r="U24" s="222">
        <v>0</v>
      </c>
      <c r="V24" s="222">
        <f>ROUND(E24*U24,2)</f>
        <v>0</v>
      </c>
      <c r="W24" s="222"/>
      <c r="X24" s="222" t="s">
        <v>953</v>
      </c>
      <c r="Y24" s="222" t="s">
        <v>151</v>
      </c>
      <c r="Z24" s="212"/>
      <c r="AA24" s="212"/>
      <c r="AB24" s="212"/>
      <c r="AC24" s="212"/>
      <c r="AD24" s="212"/>
      <c r="AE24" s="212"/>
      <c r="AF24" s="212"/>
      <c r="AG24" s="212" t="s">
        <v>954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7"/>
      <c r="D25" s="247"/>
      <c r="E25" s="247"/>
      <c r="F25" s="247"/>
      <c r="G25" s="247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158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5">
        <v>7</v>
      </c>
      <c r="B26" s="236" t="s">
        <v>931</v>
      </c>
      <c r="C26" s="249" t="s">
        <v>955</v>
      </c>
      <c r="D26" s="237" t="s">
        <v>926</v>
      </c>
      <c r="E26" s="238">
        <v>1</v>
      </c>
      <c r="F26" s="239"/>
      <c r="G26" s="240">
        <f>ROUND(E26*F26,2)</f>
        <v>0</v>
      </c>
      <c r="H26" s="239"/>
      <c r="I26" s="240">
        <f>ROUND(E26*H26,2)</f>
        <v>0</v>
      </c>
      <c r="J26" s="239"/>
      <c r="K26" s="240">
        <f>ROUND(E26*J26,2)</f>
        <v>0</v>
      </c>
      <c r="L26" s="240">
        <v>21</v>
      </c>
      <c r="M26" s="240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40"/>
      <c r="S26" s="240" t="s">
        <v>189</v>
      </c>
      <c r="T26" s="241" t="s">
        <v>320</v>
      </c>
      <c r="U26" s="222">
        <v>0</v>
      </c>
      <c r="V26" s="222">
        <f>ROUND(E26*U26,2)</f>
        <v>0</v>
      </c>
      <c r="W26" s="222"/>
      <c r="X26" s="222" t="s">
        <v>150</v>
      </c>
      <c r="Y26" s="222" t="s">
        <v>151</v>
      </c>
      <c r="Z26" s="212"/>
      <c r="AA26" s="212"/>
      <c r="AB26" s="212"/>
      <c r="AC26" s="212"/>
      <c r="AD26" s="212"/>
      <c r="AE26" s="212"/>
      <c r="AF26" s="212"/>
      <c r="AG26" s="212" t="s">
        <v>152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57"/>
      <c r="D27" s="247"/>
      <c r="E27" s="247"/>
      <c r="F27" s="247"/>
      <c r="G27" s="247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158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35">
        <v>8</v>
      </c>
      <c r="B28" s="236" t="s">
        <v>935</v>
      </c>
      <c r="C28" s="249" t="s">
        <v>956</v>
      </c>
      <c r="D28" s="237" t="s">
        <v>926</v>
      </c>
      <c r="E28" s="238">
        <v>1</v>
      </c>
      <c r="F28" s="239"/>
      <c r="G28" s="240">
        <f>ROUND(E28*F28,2)</f>
        <v>0</v>
      </c>
      <c r="H28" s="239"/>
      <c r="I28" s="240">
        <f>ROUND(E28*H28,2)</f>
        <v>0</v>
      </c>
      <c r="J28" s="239"/>
      <c r="K28" s="240">
        <f>ROUND(E28*J28,2)</f>
        <v>0</v>
      </c>
      <c r="L28" s="240">
        <v>21</v>
      </c>
      <c r="M28" s="240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40"/>
      <c r="S28" s="240" t="s">
        <v>189</v>
      </c>
      <c r="T28" s="241" t="s">
        <v>320</v>
      </c>
      <c r="U28" s="222">
        <v>0</v>
      </c>
      <c r="V28" s="222">
        <f>ROUND(E28*U28,2)</f>
        <v>0</v>
      </c>
      <c r="W28" s="222"/>
      <c r="X28" s="222" t="s">
        <v>150</v>
      </c>
      <c r="Y28" s="222" t="s">
        <v>151</v>
      </c>
      <c r="Z28" s="212"/>
      <c r="AA28" s="212"/>
      <c r="AB28" s="212"/>
      <c r="AC28" s="212"/>
      <c r="AD28" s="212"/>
      <c r="AE28" s="212"/>
      <c r="AF28" s="212"/>
      <c r="AG28" s="212" t="s">
        <v>152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7"/>
      <c r="D29" s="247"/>
      <c r="E29" s="247"/>
      <c r="F29" s="247"/>
      <c r="G29" s="247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158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28" t="s">
        <v>142</v>
      </c>
      <c r="B30" s="229" t="s">
        <v>114</v>
      </c>
      <c r="C30" s="248" t="s">
        <v>28</v>
      </c>
      <c r="D30" s="230"/>
      <c r="E30" s="231"/>
      <c r="F30" s="232"/>
      <c r="G30" s="232">
        <f>SUMIF(AG31:AG33,"&lt;&gt;NOR",G31:G33)</f>
        <v>0</v>
      </c>
      <c r="H30" s="232"/>
      <c r="I30" s="232">
        <f>SUM(I31:I33)</f>
        <v>0</v>
      </c>
      <c r="J30" s="232"/>
      <c r="K30" s="232">
        <f>SUM(K31:K33)</f>
        <v>0</v>
      </c>
      <c r="L30" s="232"/>
      <c r="M30" s="232">
        <f>SUM(M31:M33)</f>
        <v>0</v>
      </c>
      <c r="N30" s="231"/>
      <c r="O30" s="231">
        <f>SUM(O31:O33)</f>
        <v>0</v>
      </c>
      <c r="P30" s="231"/>
      <c r="Q30" s="231">
        <f>SUM(Q31:Q33)</f>
        <v>0</v>
      </c>
      <c r="R30" s="232"/>
      <c r="S30" s="232"/>
      <c r="T30" s="233"/>
      <c r="U30" s="227"/>
      <c r="V30" s="227">
        <f>SUM(V31:V33)</f>
        <v>0</v>
      </c>
      <c r="W30" s="227"/>
      <c r="X30" s="227"/>
      <c r="Y30" s="227"/>
      <c r="AG30" t="s">
        <v>143</v>
      </c>
    </row>
    <row r="31" spans="1:60" outlineLevel="1" x14ac:dyDescent="0.2">
      <c r="A31" s="235">
        <v>9</v>
      </c>
      <c r="B31" s="236" t="s">
        <v>957</v>
      </c>
      <c r="C31" s="249" t="s">
        <v>958</v>
      </c>
      <c r="D31" s="237" t="s">
        <v>896</v>
      </c>
      <c r="E31" s="238">
        <v>1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40"/>
      <c r="S31" s="240" t="s">
        <v>148</v>
      </c>
      <c r="T31" s="241" t="s">
        <v>320</v>
      </c>
      <c r="U31" s="222">
        <v>0</v>
      </c>
      <c r="V31" s="222">
        <f>ROUND(E31*U31,2)</f>
        <v>0</v>
      </c>
      <c r="W31" s="222"/>
      <c r="X31" s="222" t="s">
        <v>897</v>
      </c>
      <c r="Y31" s="222" t="s">
        <v>151</v>
      </c>
      <c r="Z31" s="212"/>
      <c r="AA31" s="212"/>
      <c r="AB31" s="212"/>
      <c r="AC31" s="212"/>
      <c r="AD31" s="212"/>
      <c r="AE31" s="212"/>
      <c r="AF31" s="212"/>
      <c r="AG31" s="212" t="s">
        <v>898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33.75" outlineLevel="2" x14ac:dyDescent="0.2">
      <c r="A32" s="219"/>
      <c r="B32" s="220"/>
      <c r="C32" s="253" t="s">
        <v>959</v>
      </c>
      <c r="D32" s="244"/>
      <c r="E32" s="244"/>
      <c r="F32" s="244"/>
      <c r="G32" s="244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184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5" t="str">
        <f>C32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2"/>
      <c r="D33" s="243"/>
      <c r="E33" s="243"/>
      <c r="F33" s="243"/>
      <c r="G33" s="243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158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">
      <c r="A34" s="228" t="s">
        <v>142</v>
      </c>
      <c r="B34" s="229" t="s">
        <v>108</v>
      </c>
      <c r="C34" s="248" t="s">
        <v>109</v>
      </c>
      <c r="D34" s="230"/>
      <c r="E34" s="231"/>
      <c r="F34" s="232"/>
      <c r="G34" s="232">
        <f>SUMIF(AG35:AG36,"&lt;&gt;NOR",G35:G36)</f>
        <v>0</v>
      </c>
      <c r="H34" s="232"/>
      <c r="I34" s="232">
        <f>SUM(I35:I36)</f>
        <v>0</v>
      </c>
      <c r="J34" s="232"/>
      <c r="K34" s="232">
        <f>SUM(K35:K36)</f>
        <v>0</v>
      </c>
      <c r="L34" s="232"/>
      <c r="M34" s="232">
        <f>SUM(M35:M36)</f>
        <v>0</v>
      </c>
      <c r="N34" s="231"/>
      <c r="O34" s="231">
        <f>SUM(O35:O36)</f>
        <v>0</v>
      </c>
      <c r="P34" s="231"/>
      <c r="Q34" s="231">
        <f>SUM(Q35:Q36)</f>
        <v>0</v>
      </c>
      <c r="R34" s="232"/>
      <c r="S34" s="232"/>
      <c r="T34" s="233"/>
      <c r="U34" s="227"/>
      <c r="V34" s="227">
        <f>SUM(V35:V36)</f>
        <v>0</v>
      </c>
      <c r="W34" s="227"/>
      <c r="X34" s="227"/>
      <c r="Y34" s="227"/>
      <c r="AG34" t="s">
        <v>143</v>
      </c>
    </row>
    <row r="35" spans="1:60" outlineLevel="1" x14ac:dyDescent="0.2">
      <c r="A35" s="235">
        <v>10</v>
      </c>
      <c r="B35" s="236" t="s">
        <v>933</v>
      </c>
      <c r="C35" s="249" t="s">
        <v>960</v>
      </c>
      <c r="D35" s="237" t="s">
        <v>926</v>
      </c>
      <c r="E35" s="238">
        <v>1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40"/>
      <c r="S35" s="240" t="s">
        <v>189</v>
      </c>
      <c r="T35" s="241" t="s">
        <v>320</v>
      </c>
      <c r="U35" s="222">
        <v>0</v>
      </c>
      <c r="V35" s="222">
        <f>ROUND(E35*U35,2)</f>
        <v>0</v>
      </c>
      <c r="W35" s="222"/>
      <c r="X35" s="222" t="s">
        <v>150</v>
      </c>
      <c r="Y35" s="222" t="s">
        <v>151</v>
      </c>
      <c r="Z35" s="212"/>
      <c r="AA35" s="212"/>
      <c r="AB35" s="212"/>
      <c r="AC35" s="212"/>
      <c r="AD35" s="212"/>
      <c r="AE35" s="212"/>
      <c r="AF35" s="212"/>
      <c r="AG35" s="212" t="s">
        <v>152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7"/>
      <c r="D36" s="247"/>
      <c r="E36" s="247"/>
      <c r="F36" s="247"/>
      <c r="G36" s="247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158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8" t="s">
        <v>142</v>
      </c>
      <c r="B37" s="229" t="s">
        <v>114</v>
      </c>
      <c r="C37" s="248" t="s">
        <v>28</v>
      </c>
      <c r="D37" s="230"/>
      <c r="E37" s="231"/>
      <c r="F37" s="232"/>
      <c r="G37" s="232">
        <f>SUMIF(AG38:AG39,"&lt;&gt;NOR",G38:G39)</f>
        <v>0</v>
      </c>
      <c r="H37" s="232"/>
      <c r="I37" s="232">
        <f>SUM(I38:I39)</f>
        <v>0</v>
      </c>
      <c r="J37" s="232"/>
      <c r="K37" s="232">
        <f>SUM(K38:K39)</f>
        <v>0</v>
      </c>
      <c r="L37" s="232"/>
      <c r="M37" s="232">
        <f>SUM(M38:M39)</f>
        <v>0</v>
      </c>
      <c r="N37" s="231"/>
      <c r="O37" s="231">
        <f>SUM(O38:O39)</f>
        <v>0</v>
      </c>
      <c r="P37" s="231"/>
      <c r="Q37" s="231">
        <f>SUM(Q38:Q39)</f>
        <v>0</v>
      </c>
      <c r="R37" s="232"/>
      <c r="S37" s="232"/>
      <c r="T37" s="233"/>
      <c r="U37" s="227"/>
      <c r="V37" s="227">
        <f>SUM(V38:V39)</f>
        <v>0</v>
      </c>
      <c r="W37" s="227"/>
      <c r="X37" s="227"/>
      <c r="Y37" s="227"/>
      <c r="AG37" t="s">
        <v>143</v>
      </c>
    </row>
    <row r="38" spans="1:60" outlineLevel="1" x14ac:dyDescent="0.2">
      <c r="A38" s="235">
        <v>11</v>
      </c>
      <c r="B38" s="236" t="s">
        <v>961</v>
      </c>
      <c r="C38" s="249" t="s">
        <v>962</v>
      </c>
      <c r="D38" s="237" t="s">
        <v>963</v>
      </c>
      <c r="E38" s="238">
        <v>1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40"/>
      <c r="S38" s="240" t="s">
        <v>189</v>
      </c>
      <c r="T38" s="241" t="s">
        <v>320</v>
      </c>
      <c r="U38" s="222">
        <v>0</v>
      </c>
      <c r="V38" s="222">
        <f>ROUND(E38*U38,2)</f>
        <v>0</v>
      </c>
      <c r="W38" s="222"/>
      <c r="X38" s="222" t="s">
        <v>150</v>
      </c>
      <c r="Y38" s="222" t="s">
        <v>151</v>
      </c>
      <c r="Z38" s="212"/>
      <c r="AA38" s="212"/>
      <c r="AB38" s="212"/>
      <c r="AC38" s="212"/>
      <c r="AD38" s="212"/>
      <c r="AE38" s="212"/>
      <c r="AF38" s="212"/>
      <c r="AG38" s="212" t="s">
        <v>152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7"/>
      <c r="D39" s="247"/>
      <c r="E39" s="247"/>
      <c r="F39" s="247"/>
      <c r="G39" s="247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158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3"/>
      <c r="B40" s="4"/>
      <c r="C40" s="258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v>15</v>
      </c>
      <c r="AF40">
        <v>21</v>
      </c>
      <c r="AG40" t="s">
        <v>128</v>
      </c>
    </row>
    <row r="41" spans="1:60" x14ac:dyDescent="0.2">
      <c r="A41" s="215"/>
      <c r="B41" s="216" t="s">
        <v>29</v>
      </c>
      <c r="C41" s="259"/>
      <c r="D41" s="217"/>
      <c r="E41" s="218"/>
      <c r="F41" s="218"/>
      <c r="G41" s="234">
        <f>G8+G19+G30+G34+G37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f>SUMIF(L7:L39,AE40,G7:G39)</f>
        <v>0</v>
      </c>
      <c r="AF41">
        <f>SUMIF(L7:L39,AF40,G7:G39)</f>
        <v>0</v>
      </c>
      <c r="AG41" t="s">
        <v>937</v>
      </c>
    </row>
    <row r="42" spans="1:60" x14ac:dyDescent="0.2">
      <c r="C42" s="260"/>
      <c r="D42" s="10"/>
      <c r="AG42" t="s">
        <v>938</v>
      </c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trEv+GdAMk/+ctwsmxiJL4WLopR/VcbH+UA3bW/u0BhgRYKHOY1LfEyNdB7ZZ+L6RWL9XEkMceo7Lw66b8aUA==" saltValue="1BdS1yHcIowclfoqX/4n8Q==" spinCount="100000" sheet="1" formatRows="0"/>
  <mergeCells count="20">
    <mergeCell ref="C36:G36"/>
    <mergeCell ref="C39:G39"/>
    <mergeCell ref="C23:G23"/>
    <mergeCell ref="C25:G25"/>
    <mergeCell ref="C27:G27"/>
    <mergeCell ref="C29:G29"/>
    <mergeCell ref="C32:G32"/>
    <mergeCell ref="C33:G33"/>
    <mergeCell ref="C12:G12"/>
    <mergeCell ref="C14:G14"/>
    <mergeCell ref="C15:G15"/>
    <mergeCell ref="C17:G17"/>
    <mergeCell ref="C18:G18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3_2022 3_2022 Pol</vt:lpstr>
      <vt:lpstr>3_2022 3_2022 P1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'3_2022 3_2022 P1'!Názvy_tisku</vt:lpstr>
      <vt:lpstr>'3_2022 3_2022 Pol'!Názvy_tisku</vt:lpstr>
      <vt:lpstr>oadresa</vt:lpstr>
      <vt:lpstr>Stavba!Objednatel</vt:lpstr>
      <vt:lpstr>Stavba!Objekt</vt:lpstr>
      <vt:lpstr>'3_2022 3_2022 P1'!Oblast_tisku</vt:lpstr>
      <vt:lpstr>'3_2022 3_2022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Šlancarová</dc:creator>
  <cp:lastModifiedBy>Jana Šlancarová</cp:lastModifiedBy>
  <cp:lastPrinted>2019-03-19T12:27:02Z</cp:lastPrinted>
  <dcterms:created xsi:type="dcterms:W3CDTF">2009-04-08T07:15:50Z</dcterms:created>
  <dcterms:modified xsi:type="dcterms:W3CDTF">2023-10-04T13:36:17Z</dcterms:modified>
</cp:coreProperties>
</file>